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L:\Mental Health Parity Review Process\Final VA Questionnaire and Spreadsheets\"/>
    </mc:Choice>
  </mc:AlternateContent>
  <xr:revisionPtr revIDLastSave="0" documentId="8_{C31538D1-CC65-4C24-B8E1-8B1778554FF2}" xr6:coauthVersionLast="31" xr6:coauthVersionMax="31" xr10:uidLastSave="{00000000-0000-0000-0000-000000000000}"/>
  <bookViews>
    <workbookView xWindow="0" yWindow="0" windowWidth="28800" windowHeight="11700" firstSheet="1" activeTab="1" xr2:uid="{00000000-000D-0000-FFFF-FFFF00000000}"/>
  </bookViews>
  <sheets>
    <sheet name="Acerno_Cache_XXXXX" sheetId="4" state="veryHidden" r:id="rId1"/>
    <sheet name="Covered Services" sheetId="14" r:id="rId2"/>
    <sheet name="INPATIENT, IN-NETWORK" sheetId="1" r:id="rId3"/>
    <sheet name="INPATIENT, OUT-OF-NETWORK" sheetId="6" r:id="rId4"/>
    <sheet name="OUTPATIENT, OUT-OF-NETWORK" sheetId="8" r:id="rId5"/>
    <sheet name="OUTPATIENT, IN-NETWORK" sheetId="7" r:id="rId6"/>
    <sheet name="OPTION-OUTPATIENT, IN, OFFICE" sheetId="9" r:id="rId7"/>
    <sheet name="OPTION-OUTPT, IN, ALL OTHER" sheetId="10" r:id="rId8"/>
    <sheet name="OPTION-OUTPATIENT, OON, OFFICE" sheetId="11" r:id="rId9"/>
    <sheet name="OPTION-OUTPT, OON, ALL OTHER" sheetId="5" r:id="rId10"/>
    <sheet name="EMERGENCY" sheetId="13" r:id="rId11"/>
  </sheets>
  <definedNames>
    <definedName name="No" localSheetId="1">'Covered Services'!$O$11:$O$18</definedName>
    <definedName name="Number_of_Tiers">'Covered Services'!$E$8</definedName>
    <definedName name="Select__If_Applicable">'Covered Services'!$E$8</definedName>
    <definedName name="Yes" localSheetId="1">'Covered Services'!$N$11:$N$18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4" i="8" l="1"/>
  <c r="G64" i="8"/>
  <c r="F64" i="8"/>
  <c r="E64" i="8"/>
  <c r="B70" i="7" a="1"/>
  <c r="B70" i="7" s="1"/>
  <c r="B71" i="7" s="1" a="1"/>
  <c r="B71" i="7" s="1"/>
  <c r="H64" i="7"/>
  <c r="G64" i="7"/>
  <c r="F64" i="7"/>
  <c r="E64" i="7"/>
  <c r="D64" i="7"/>
  <c r="B72" i="7" l="1" a="1"/>
  <c r="B72" i="7" s="1"/>
  <c r="H64" i="9"/>
  <c r="G64" i="9"/>
  <c r="F64" i="9"/>
  <c r="E64" i="9"/>
  <c r="D64" i="9"/>
  <c r="H64" i="11"/>
  <c r="G64" i="11"/>
  <c r="F64" i="11"/>
  <c r="E64" i="11"/>
  <c r="D64" i="11"/>
  <c r="H64" i="13"/>
  <c r="G64" i="13"/>
  <c r="F64" i="13"/>
  <c r="E64" i="13"/>
  <c r="H64" i="5"/>
  <c r="G64" i="5"/>
  <c r="F64" i="5"/>
  <c r="E64" i="5"/>
  <c r="D64" i="5"/>
  <c r="B79" i="5" a="1"/>
  <c r="B79" i="5" s="1"/>
  <c r="B70" i="5" a="1"/>
  <c r="B70" i="5" s="1"/>
  <c r="B88" i="5" a="1"/>
  <c r="B88" i="5" s="1"/>
  <c r="B97" i="5" a="1"/>
  <c r="B97" i="5" s="1"/>
  <c r="B97" i="13" a="1"/>
  <c r="B97" i="13" s="1"/>
  <c r="B88" i="13" a="1"/>
  <c r="B88" i="13" s="1"/>
  <c r="B79" i="13" a="1"/>
  <c r="B79" i="13" s="1"/>
  <c r="B70" i="13" a="1"/>
  <c r="B70" i="13" s="1"/>
  <c r="B97" i="11" a="1"/>
  <c r="B97" i="11" s="1"/>
  <c r="B88" i="11" a="1"/>
  <c r="B88" i="11" s="1"/>
  <c r="B79" i="11" a="1"/>
  <c r="B79" i="11" s="1"/>
  <c r="B70" i="11" a="1"/>
  <c r="B70" i="11" s="1"/>
  <c r="B97" i="9" a="1"/>
  <c r="B97" i="9" s="1"/>
  <c r="B88" i="9" a="1"/>
  <c r="B88" i="9" s="1"/>
  <c r="B79" i="9" a="1"/>
  <c r="B79" i="9" s="1"/>
  <c r="B70" i="9" a="1"/>
  <c r="B70" i="9" s="1"/>
  <c r="B97" i="7" a="1"/>
  <c r="B97" i="7" s="1"/>
  <c r="B88" i="7" a="1"/>
  <c r="B88" i="7" s="1"/>
  <c r="B79" i="7" a="1"/>
  <c r="B79" i="7" s="1"/>
  <c r="B97" i="8" a="1"/>
  <c r="B97" i="8" s="1"/>
  <c r="B88" i="8" a="1"/>
  <c r="B88" i="8" s="1"/>
  <c r="B79" i="8" a="1"/>
  <c r="B79" i="8" s="1"/>
  <c r="B70" i="8" a="1"/>
  <c r="B70" i="8" s="1"/>
  <c r="B70" i="6" a="1"/>
  <c r="B70" i="6" s="1"/>
  <c r="B79" i="6" a="1"/>
  <c r="B79" i="6" s="1"/>
  <c r="B88" i="6" a="1"/>
  <c r="B88" i="6" s="1"/>
  <c r="B97" i="6" a="1"/>
  <c r="B97" i="6" s="1"/>
  <c r="F64" i="6"/>
  <c r="H64" i="1"/>
  <c r="F64" i="1"/>
  <c r="B97" i="1" a="1"/>
  <c r="B97" i="1" s="1"/>
  <c r="B88" i="1" a="1"/>
  <c r="B88" i="1" s="1"/>
  <c r="B79" i="1" a="1"/>
  <c r="B79" i="1" s="1"/>
  <c r="B70" i="1" a="1"/>
  <c r="B70" i="1" s="1"/>
  <c r="B73" i="7" l="1" a="1"/>
  <c r="B73" i="7" s="1"/>
  <c r="B74" i="7" s="1" a="1"/>
  <c r="B74" i="7" s="1"/>
  <c r="C70" i="5"/>
  <c r="B71" i="5" a="1"/>
  <c r="B71" i="5" s="1"/>
  <c r="C71" i="5" s="1"/>
  <c r="C97" i="5"/>
  <c r="B98" i="5" a="1"/>
  <c r="B98" i="5" s="1"/>
  <c r="C98" i="5" s="1"/>
  <c r="C88" i="5"/>
  <c r="C79" i="5"/>
  <c r="B89" i="5" a="1"/>
  <c r="B89" i="5" s="1"/>
  <c r="C89" i="5" s="1"/>
  <c r="B80" i="5" a="1"/>
  <c r="B80" i="5" s="1"/>
  <c r="C80" i="5" s="1"/>
  <c r="B71" i="13" a="1"/>
  <c r="B71" i="13" s="1"/>
  <c r="C71" i="13" s="1"/>
  <c r="C79" i="13"/>
  <c r="B80" i="13" a="1"/>
  <c r="B80" i="13" s="1"/>
  <c r="C80" i="13" s="1"/>
  <c r="B89" i="13" a="1"/>
  <c r="B89" i="13" s="1"/>
  <c r="C89" i="13" s="1"/>
  <c r="C88" i="13"/>
  <c r="B98" i="13" a="1"/>
  <c r="B98" i="13" s="1"/>
  <c r="C98" i="13" s="1"/>
  <c r="C97" i="13"/>
  <c r="B71" i="11" a="1"/>
  <c r="B71" i="11" s="1"/>
  <c r="C71" i="11" s="1"/>
  <c r="C70" i="11"/>
  <c r="C79" i="11"/>
  <c r="B80" i="11" a="1"/>
  <c r="B80" i="11" s="1"/>
  <c r="C80" i="11" s="1"/>
  <c r="B89" i="11" a="1"/>
  <c r="B89" i="11" s="1"/>
  <c r="C89" i="11" s="1"/>
  <c r="C88" i="11"/>
  <c r="B98" i="11" a="1"/>
  <c r="B98" i="11" s="1"/>
  <c r="C98" i="11" s="1"/>
  <c r="C97" i="11"/>
  <c r="B71" i="9" a="1"/>
  <c r="B71" i="9" s="1"/>
  <c r="C71" i="9" s="1"/>
  <c r="C70" i="9"/>
  <c r="B80" i="9" a="1"/>
  <c r="B80" i="9" s="1"/>
  <c r="C80" i="9" s="1"/>
  <c r="C79" i="9"/>
  <c r="B89" i="9" a="1"/>
  <c r="B89" i="9" s="1"/>
  <c r="C89" i="9" s="1"/>
  <c r="C88" i="9"/>
  <c r="C97" i="9"/>
  <c r="B98" i="9" a="1"/>
  <c r="B98" i="9" s="1"/>
  <c r="C98" i="9" s="1"/>
  <c r="C71" i="7"/>
  <c r="C70" i="7"/>
  <c r="B80" i="7" a="1"/>
  <c r="B80" i="7" s="1"/>
  <c r="C80" i="7" s="1"/>
  <c r="C79" i="7"/>
  <c r="B89" i="7" a="1"/>
  <c r="B89" i="7" s="1"/>
  <c r="C89" i="7" s="1"/>
  <c r="C88" i="7"/>
  <c r="B98" i="7" a="1"/>
  <c r="B98" i="7" s="1"/>
  <c r="C98" i="7" s="1"/>
  <c r="C97" i="7"/>
  <c r="B71" i="8" a="1"/>
  <c r="B71" i="8" s="1"/>
  <c r="B80" i="8" a="1"/>
  <c r="B80" i="8" s="1"/>
  <c r="C80" i="8" s="1"/>
  <c r="C79" i="8"/>
  <c r="B89" i="8" a="1"/>
  <c r="B89" i="8" s="1"/>
  <c r="C89" i="8" s="1"/>
  <c r="C88" i="8"/>
  <c r="B98" i="8" a="1"/>
  <c r="B98" i="8" s="1"/>
  <c r="C98" i="8" s="1"/>
  <c r="C97" i="8"/>
  <c r="B98" i="6" a="1"/>
  <c r="B98" i="6" s="1"/>
  <c r="B99" i="6" s="1" a="1"/>
  <c r="B99" i="6" s="1"/>
  <c r="B89" i="6" a="1"/>
  <c r="B89" i="6" s="1"/>
  <c r="B90" i="6" s="1" a="1"/>
  <c r="B90" i="6" s="1"/>
  <c r="B80" i="6" a="1"/>
  <c r="B80" i="6" s="1"/>
  <c r="B81" i="6" s="1" a="1"/>
  <c r="B81" i="6" s="1"/>
  <c r="B71" i="6" a="1"/>
  <c r="B71" i="6" s="1"/>
  <c r="B80" i="1" a="1"/>
  <c r="B80" i="1" s="1"/>
  <c r="B89" i="1" a="1"/>
  <c r="B89" i="1" s="1"/>
  <c r="B98" i="1" a="1"/>
  <c r="B98" i="1" s="1"/>
  <c r="C98" i="1" s="1"/>
  <c r="C97" i="1"/>
  <c r="B71" i="1" a="1"/>
  <c r="B71" i="1" s="1"/>
  <c r="B72" i="9" l="1" a="1"/>
  <c r="B72" i="9" s="1"/>
  <c r="C72" i="9" s="1"/>
  <c r="B90" i="11" a="1"/>
  <c r="B90" i="11" s="1"/>
  <c r="C90" i="11" s="1"/>
  <c r="B90" i="7" a="1"/>
  <c r="B90" i="7" s="1"/>
  <c r="C90" i="7" s="1"/>
  <c r="B99" i="8" a="1"/>
  <c r="B99" i="8" s="1"/>
  <c r="C99" i="8" s="1"/>
  <c r="B99" i="7" a="1"/>
  <c r="B99" i="7" s="1"/>
  <c r="C99" i="7" s="1"/>
  <c r="B90" i="9" a="1"/>
  <c r="B90" i="9" s="1"/>
  <c r="C90" i="9" s="1"/>
  <c r="B99" i="11" a="1"/>
  <c r="B99" i="11" s="1"/>
  <c r="C99" i="11" s="1"/>
  <c r="B72" i="11" a="1"/>
  <c r="B72" i="11" s="1"/>
  <c r="C72" i="11" s="1"/>
  <c r="B75" i="7" a="1"/>
  <c r="B75" i="7" s="1"/>
  <c r="B81" i="7" a="1"/>
  <c r="B81" i="7" s="1"/>
  <c r="C81" i="7" s="1"/>
  <c r="C72" i="7"/>
  <c r="B99" i="5" a="1"/>
  <c r="B99" i="5" s="1"/>
  <c r="C99" i="5" s="1"/>
  <c r="B81" i="5" a="1"/>
  <c r="B81" i="5" s="1"/>
  <c r="C81" i="5" s="1"/>
  <c r="B90" i="5" a="1"/>
  <c r="B90" i="5" s="1"/>
  <c r="B72" i="5" a="1"/>
  <c r="B72" i="5" s="1"/>
  <c r="B99" i="13" a="1"/>
  <c r="B99" i="13" s="1"/>
  <c r="C99" i="13" s="1"/>
  <c r="B90" i="13" a="1"/>
  <c r="B90" i="13" s="1"/>
  <c r="C90" i="13" s="1"/>
  <c r="B72" i="13" a="1"/>
  <c r="B72" i="13" s="1"/>
  <c r="B81" i="13" a="1"/>
  <c r="B81" i="13" s="1"/>
  <c r="C81" i="13" s="1"/>
  <c r="B100" i="11" a="1"/>
  <c r="B100" i="11" s="1"/>
  <c r="C100" i="11" s="1"/>
  <c r="B81" i="11" a="1"/>
  <c r="B81" i="11" s="1"/>
  <c r="C81" i="11" s="1"/>
  <c r="B81" i="9" a="1"/>
  <c r="B81" i="9" s="1"/>
  <c r="C81" i="9" s="1"/>
  <c r="B99" i="9" a="1"/>
  <c r="B99" i="9" s="1"/>
  <c r="C99" i="9" s="1"/>
  <c r="B73" i="9" a="1"/>
  <c r="B73" i="9" s="1"/>
  <c r="C73" i="9" s="1"/>
  <c r="B90" i="8" a="1"/>
  <c r="B90" i="8" s="1"/>
  <c r="C90" i="8" s="1"/>
  <c r="B81" i="8" a="1"/>
  <c r="B81" i="8" s="1"/>
  <c r="C81" i="8" s="1"/>
  <c r="B72" i="8" a="1"/>
  <c r="B72" i="8" s="1"/>
  <c r="B91" i="6" a="1"/>
  <c r="B91" i="6" s="1"/>
  <c r="B72" i="6" a="1"/>
  <c r="B72" i="6" s="1"/>
  <c r="B82" i="6" a="1"/>
  <c r="B82" i="6" s="1"/>
  <c r="C82" i="6" s="1"/>
  <c r="B100" i="6" a="1"/>
  <c r="B100" i="6" s="1"/>
  <c r="B99" i="1" a="1"/>
  <c r="B99" i="1" s="1"/>
  <c r="C99" i="1" s="1"/>
  <c r="B90" i="1" a="1"/>
  <c r="B90" i="1" s="1"/>
  <c r="B81" i="1" a="1"/>
  <c r="B81" i="1" s="1"/>
  <c r="B72" i="1" a="1"/>
  <c r="B72" i="1" s="1"/>
  <c r="B100" i="8" l="1" a="1"/>
  <c r="B100" i="8" s="1"/>
  <c r="C100" i="8" s="1"/>
  <c r="B91" i="11" a="1"/>
  <c r="B91" i="11" s="1"/>
  <c r="C91" i="11" s="1"/>
  <c r="B73" i="11" a="1"/>
  <c r="B73" i="11" s="1"/>
  <c r="C73" i="11" s="1"/>
  <c r="B91" i="7" a="1"/>
  <c r="B91" i="7" s="1"/>
  <c r="C91" i="7" s="1"/>
  <c r="B100" i="7" a="1"/>
  <c r="B100" i="7" s="1"/>
  <c r="C100" i="7" s="1"/>
  <c r="B91" i="9" a="1"/>
  <c r="B91" i="9" s="1"/>
  <c r="C91" i="9" s="1"/>
  <c r="B82" i="7" a="1"/>
  <c r="B82" i="7" s="1"/>
  <c r="C82" i="7" s="1"/>
  <c r="C73" i="7"/>
  <c r="B100" i="5" a="1"/>
  <c r="B100" i="5" s="1"/>
  <c r="C100" i="5" s="1"/>
  <c r="B82" i="5" a="1"/>
  <c r="B82" i="5" s="1"/>
  <c r="C82" i="5" s="1"/>
  <c r="C72" i="5"/>
  <c r="B73" i="5" a="1"/>
  <c r="B73" i="5" s="1"/>
  <c r="C73" i="5" s="1"/>
  <c r="B91" i="5" a="1"/>
  <c r="B91" i="5" s="1"/>
  <c r="C91" i="5" s="1"/>
  <c r="C90" i="5"/>
  <c r="B91" i="13" a="1"/>
  <c r="B91" i="13" s="1"/>
  <c r="C91" i="13" s="1"/>
  <c r="C72" i="13"/>
  <c r="B73" i="13" a="1"/>
  <c r="B73" i="13" s="1"/>
  <c r="B100" i="13" a="1"/>
  <c r="B100" i="13" s="1"/>
  <c r="B82" i="13" a="1"/>
  <c r="B82" i="13" s="1"/>
  <c r="C82" i="13" s="1"/>
  <c r="B82" i="11" a="1"/>
  <c r="B82" i="11" s="1"/>
  <c r="C82" i="11" s="1"/>
  <c r="B101" i="11" a="1"/>
  <c r="B101" i="11" s="1"/>
  <c r="C101" i="11" s="1"/>
  <c r="B100" i="9" a="1"/>
  <c r="B100" i="9" s="1"/>
  <c r="C100" i="9" s="1"/>
  <c r="B74" i="9" a="1"/>
  <c r="B74" i="9" s="1"/>
  <c r="C74" i="9" s="1"/>
  <c r="B82" i="9" a="1"/>
  <c r="B82" i="9" s="1"/>
  <c r="B101" i="7" a="1"/>
  <c r="B101" i="7" s="1"/>
  <c r="C101" i="7" s="1"/>
  <c r="B92" i="7" a="1"/>
  <c r="B92" i="7" s="1"/>
  <c r="C72" i="8"/>
  <c r="B82" i="8" a="1"/>
  <c r="B82" i="8" s="1"/>
  <c r="C82" i="8" s="1"/>
  <c r="B73" i="8" a="1"/>
  <c r="B73" i="8" s="1"/>
  <c r="C73" i="8" s="1"/>
  <c r="B91" i="8" a="1"/>
  <c r="B91" i="8" s="1"/>
  <c r="B83" i="6" a="1"/>
  <c r="B83" i="6" s="1"/>
  <c r="C83" i="6" s="1"/>
  <c r="B92" i="6" a="1"/>
  <c r="B92" i="6" s="1"/>
  <c r="B101" i="6" a="1"/>
  <c r="B101" i="6" s="1"/>
  <c r="C101" i="6" s="1"/>
  <c r="B73" i="6" a="1"/>
  <c r="B73" i="6" s="1"/>
  <c r="C73" i="6" s="1"/>
  <c r="B100" i="1" a="1"/>
  <c r="B100" i="1" s="1"/>
  <c r="C100" i="1" s="1"/>
  <c r="B82" i="1" a="1"/>
  <c r="B82" i="1" s="1"/>
  <c r="C82" i="1" s="1"/>
  <c r="B91" i="1" a="1"/>
  <c r="B91" i="1" s="1"/>
  <c r="B73" i="1" a="1"/>
  <c r="B73" i="1" s="1"/>
  <c r="B74" i="11" l="1" a="1"/>
  <c r="B74" i="11" s="1"/>
  <c r="C74" i="11" s="1"/>
  <c r="B92" i="11" a="1"/>
  <c r="B92" i="11" s="1"/>
  <c r="C92" i="11" s="1"/>
  <c r="B101" i="8" a="1"/>
  <c r="B101" i="8" s="1"/>
  <c r="C101" i="8" s="1"/>
  <c r="B92" i="9" a="1"/>
  <c r="B92" i="9" s="1"/>
  <c r="C92" i="9" s="1"/>
  <c r="B92" i="13" a="1"/>
  <c r="B92" i="13" s="1"/>
  <c r="C92" i="13" s="1"/>
  <c r="B101" i="9" a="1"/>
  <c r="B101" i="9" s="1"/>
  <c r="C101" i="9" s="1"/>
  <c r="B83" i="7" a="1"/>
  <c r="B83" i="7" s="1"/>
  <c r="C83" i="7" s="1"/>
  <c r="C74" i="7"/>
  <c r="B101" i="5" a="1"/>
  <c r="B101" i="5" s="1"/>
  <c r="C101" i="5" s="1"/>
  <c r="B83" i="5" a="1"/>
  <c r="B83" i="5" s="1"/>
  <c r="C83" i="5" s="1"/>
  <c r="B74" i="5" a="1"/>
  <c r="B74" i="5" s="1"/>
  <c r="C74" i="5" s="1"/>
  <c r="B92" i="5" a="1"/>
  <c r="B92" i="5" s="1"/>
  <c r="C73" i="13"/>
  <c r="B74" i="13" a="1"/>
  <c r="B74" i="13" s="1"/>
  <c r="C74" i="13" s="1"/>
  <c r="B83" i="13" a="1"/>
  <c r="B83" i="13" s="1"/>
  <c r="C100" i="13"/>
  <c r="B101" i="13" a="1"/>
  <c r="B101" i="13" s="1"/>
  <c r="C101" i="13" s="1"/>
  <c r="B93" i="13" a="1"/>
  <c r="B93" i="13" s="1"/>
  <c r="C93" i="13" s="1"/>
  <c r="B83" i="11" a="1"/>
  <c r="B83" i="11" s="1"/>
  <c r="C83" i="11" s="1"/>
  <c r="B102" i="11" a="1"/>
  <c r="B102" i="11" s="1"/>
  <c r="C102" i="11" s="1"/>
  <c r="B93" i="11" a="1"/>
  <c r="B93" i="11" s="1"/>
  <c r="C93" i="11" s="1"/>
  <c r="C82" i="9"/>
  <c r="B75" i="9" a="1"/>
  <c r="B75" i="9" s="1"/>
  <c r="C75" i="9" s="1"/>
  <c r="B83" i="9" a="1"/>
  <c r="B83" i="9" s="1"/>
  <c r="C83" i="9" s="1"/>
  <c r="C92" i="7"/>
  <c r="B93" i="7" a="1"/>
  <c r="B93" i="7" s="1"/>
  <c r="C93" i="7" s="1"/>
  <c r="B102" i="7" a="1"/>
  <c r="B102" i="7" s="1"/>
  <c r="C102" i="7" s="1"/>
  <c r="C91" i="8"/>
  <c r="B92" i="8" a="1"/>
  <c r="B92" i="8" s="1"/>
  <c r="C92" i="8" s="1"/>
  <c r="B74" i="8" a="1"/>
  <c r="B74" i="8" s="1"/>
  <c r="C74" i="8" s="1"/>
  <c r="B83" i="8" a="1"/>
  <c r="B83" i="8" s="1"/>
  <c r="C83" i="8" s="1"/>
  <c r="B74" i="6" a="1"/>
  <c r="B74" i="6" s="1"/>
  <c r="C74" i="6" s="1"/>
  <c r="B93" i="6" a="1"/>
  <c r="B93" i="6" s="1"/>
  <c r="C93" i="6" s="1"/>
  <c r="B84" i="6" a="1"/>
  <c r="B84" i="6" s="1"/>
  <c r="C84" i="6" s="1"/>
  <c r="B102" i="6" a="1"/>
  <c r="B102" i="6" s="1"/>
  <c r="C102" i="6" s="1"/>
  <c r="B101" i="1" a="1"/>
  <c r="B101" i="1" s="1"/>
  <c r="C101" i="1" s="1"/>
  <c r="B83" i="1" a="1"/>
  <c r="B83" i="1" s="1"/>
  <c r="C83" i="1" s="1"/>
  <c r="B92" i="1" a="1"/>
  <c r="B92" i="1" s="1"/>
  <c r="B74" i="1" a="1"/>
  <c r="B74" i="1" s="1"/>
  <c r="B75" i="11" l="1" a="1"/>
  <c r="B75" i="11" s="1"/>
  <c r="C75" i="11" s="1"/>
  <c r="B93" i="9" a="1"/>
  <c r="B93" i="9" s="1"/>
  <c r="C93" i="9" s="1"/>
  <c r="B102" i="9" a="1"/>
  <c r="B102" i="9" s="1"/>
  <c r="C102" i="9" s="1"/>
  <c r="B102" i="8" a="1"/>
  <c r="B102" i="8" s="1"/>
  <c r="C102" i="8" s="1"/>
  <c r="B84" i="7" a="1"/>
  <c r="B84" i="7" s="1"/>
  <c r="C84" i="7" s="1"/>
  <c r="C75" i="7"/>
  <c r="B102" i="5" a="1"/>
  <c r="B102" i="5" s="1"/>
  <c r="C102" i="5" s="1"/>
  <c r="B84" i="5" a="1"/>
  <c r="B84" i="5" s="1"/>
  <c r="C84" i="5" s="1"/>
  <c r="C92" i="5"/>
  <c r="B93" i="5" a="1"/>
  <c r="B93" i="5" s="1"/>
  <c r="C93" i="5" s="1"/>
  <c r="B75" i="5" a="1"/>
  <c r="B75" i="5" s="1"/>
  <c r="C75" i="5" s="1"/>
  <c r="C83" i="13"/>
  <c r="B84" i="13" a="1"/>
  <c r="B84" i="13" s="1"/>
  <c r="C84" i="13" s="1"/>
  <c r="B75" i="13" a="1"/>
  <c r="B75" i="13" s="1"/>
  <c r="C75" i="13" s="1"/>
  <c r="B102" i="13" a="1"/>
  <c r="B102" i="13" s="1"/>
  <c r="C102" i="13" s="1"/>
  <c r="B84" i="11" a="1"/>
  <c r="B84" i="11" s="1"/>
  <c r="C84" i="11" s="1"/>
  <c r="B84" i="9" a="1"/>
  <c r="B84" i="9" s="1"/>
  <c r="C84" i="9" s="1"/>
  <c r="B93" i="8" a="1"/>
  <c r="B93" i="8" s="1"/>
  <c r="C93" i="8" s="1"/>
  <c r="B84" i="8" a="1"/>
  <c r="B84" i="8" s="1"/>
  <c r="C84" i="8" s="1"/>
  <c r="B75" i="8" a="1"/>
  <c r="B75" i="8" s="1"/>
  <c r="C75" i="8" s="1"/>
  <c r="B75" i="6" a="1"/>
  <c r="B75" i="6" s="1"/>
  <c r="C75" i="6" s="1"/>
  <c r="B102" i="1" a="1"/>
  <c r="B102" i="1" s="1"/>
  <c r="C102" i="1" s="1"/>
  <c r="B84" i="1" a="1"/>
  <c r="B84" i="1" s="1"/>
  <c r="C84" i="1" s="1"/>
  <c r="B93" i="1" a="1"/>
  <c r="B93" i="1" s="1"/>
  <c r="C93" i="1" s="1"/>
  <c r="B75" i="1" a="1"/>
  <c r="B75" i="1" s="1"/>
  <c r="D88" i="13" l="1"/>
  <c r="E88" i="13" s="1"/>
  <c r="F66" i="13"/>
  <c r="F67" i="13" s="1"/>
  <c r="B4" i="13"/>
  <c r="F2" i="13"/>
  <c r="B2" i="13"/>
  <c r="G66" i="5"/>
  <c r="G67" i="5" s="1"/>
  <c r="E66" i="5"/>
  <c r="E67" i="5" s="1"/>
  <c r="B4" i="5"/>
  <c r="F2" i="5"/>
  <c r="B2" i="5"/>
  <c r="D98" i="11"/>
  <c r="E98" i="11" s="1"/>
  <c r="H66" i="11"/>
  <c r="H67" i="11" s="1"/>
  <c r="F66" i="11"/>
  <c r="F67" i="11" s="1"/>
  <c r="E66" i="11"/>
  <c r="E67" i="11" s="1"/>
  <c r="B4" i="11"/>
  <c r="F2" i="11"/>
  <c r="B2" i="11"/>
  <c r="B97" i="10" a="1"/>
  <c r="B97" i="10" s="1"/>
  <c r="C97" i="10" s="1"/>
  <c r="B88" i="10" a="1"/>
  <c r="B88" i="10" s="1"/>
  <c r="B79" i="10" a="1"/>
  <c r="B79" i="10" s="1"/>
  <c r="B70" i="10" a="1"/>
  <c r="B70" i="10" s="1"/>
  <c r="B71" i="10" s="1" a="1"/>
  <c r="B71" i="10" s="1"/>
  <c r="C71" i="10" s="1"/>
  <c r="H64" i="10"/>
  <c r="G64" i="10"/>
  <c r="G66" i="10" s="1"/>
  <c r="G67" i="10" s="1"/>
  <c r="F64" i="10"/>
  <c r="F66" i="10" s="1"/>
  <c r="F67" i="10" s="1"/>
  <c r="E64" i="10"/>
  <c r="E66" i="10" s="1"/>
  <c r="E67" i="10" s="1"/>
  <c r="B4" i="10"/>
  <c r="F2" i="10"/>
  <c r="B2" i="10"/>
  <c r="D79" i="9"/>
  <c r="E79" i="9" s="1"/>
  <c r="F66" i="9"/>
  <c r="F67" i="9" s="1"/>
  <c r="E66" i="9"/>
  <c r="E67" i="9" s="1"/>
  <c r="D66" i="9"/>
  <c r="D67" i="9" s="1"/>
  <c r="B4" i="9"/>
  <c r="F2" i="9"/>
  <c r="B2" i="9"/>
  <c r="H66" i="8"/>
  <c r="H67" i="8" s="1"/>
  <c r="F66" i="8"/>
  <c r="F67" i="8" s="1"/>
  <c r="E66" i="8"/>
  <c r="E67" i="8" s="1"/>
  <c r="B4" i="8"/>
  <c r="F2" i="8"/>
  <c r="B2" i="8"/>
  <c r="G66" i="7"/>
  <c r="G67" i="7" s="1"/>
  <c r="F66" i="7"/>
  <c r="F67" i="7" s="1"/>
  <c r="B4" i="7"/>
  <c r="F2" i="7"/>
  <c r="B2" i="7"/>
  <c r="F66" i="6"/>
  <c r="F67" i="6" s="1"/>
  <c r="B4" i="6"/>
  <c r="F2" i="6"/>
  <c r="B2" i="6"/>
  <c r="D89" i="13" l="1"/>
  <c r="E89" i="13" s="1"/>
  <c r="D97" i="11"/>
  <c r="E97" i="11" s="1"/>
  <c r="F97" i="11" s="1"/>
  <c r="H66" i="13"/>
  <c r="H67" i="13" s="1"/>
  <c r="D71" i="13"/>
  <c r="E71" i="13" s="1"/>
  <c r="G66" i="13"/>
  <c r="G67" i="13" s="1"/>
  <c r="E66" i="13"/>
  <c r="E67" i="13" s="1"/>
  <c r="D98" i="13"/>
  <c r="E98" i="13" s="1"/>
  <c r="F66" i="5"/>
  <c r="F67" i="5" s="1"/>
  <c r="H66" i="5"/>
  <c r="H67" i="5" s="1"/>
  <c r="D89" i="5"/>
  <c r="E89" i="5" s="1"/>
  <c r="G66" i="11"/>
  <c r="G67" i="11" s="1"/>
  <c r="D71" i="11"/>
  <c r="E71" i="11" s="1"/>
  <c r="D80" i="11"/>
  <c r="E80" i="11" s="1"/>
  <c r="D89" i="11"/>
  <c r="E89" i="11" s="1"/>
  <c r="D99" i="11"/>
  <c r="E99" i="11" s="1"/>
  <c r="D66" i="11"/>
  <c r="D67" i="11" s="1"/>
  <c r="B80" i="10" a="1"/>
  <c r="B80" i="10" s="1"/>
  <c r="C80" i="10" s="1"/>
  <c r="D80" i="10" s="1"/>
  <c r="E80" i="10" s="1"/>
  <c r="B89" i="10" a="1"/>
  <c r="B89" i="10" s="1"/>
  <c r="C89" i="10" s="1"/>
  <c r="D89" i="10" s="1"/>
  <c r="E89" i="10" s="1"/>
  <c r="C88" i="10"/>
  <c r="C79" i="10"/>
  <c r="B72" i="10" a="1"/>
  <c r="B72" i="10" s="1"/>
  <c r="C72" i="10" s="1"/>
  <c r="D72" i="10" s="1"/>
  <c r="E72" i="10" s="1"/>
  <c r="H66" i="10"/>
  <c r="H67" i="10" s="1"/>
  <c r="B98" i="10" a="1"/>
  <c r="B98" i="10" s="1"/>
  <c r="C98" i="10" s="1"/>
  <c r="D98" i="10" s="1"/>
  <c r="E98" i="10" s="1"/>
  <c r="D71" i="9"/>
  <c r="E71" i="9" s="1"/>
  <c r="D80" i="9"/>
  <c r="E80" i="9" s="1"/>
  <c r="G66" i="9"/>
  <c r="G67" i="9" s="1"/>
  <c r="F79" i="9"/>
  <c r="H66" i="9"/>
  <c r="H67" i="9" s="1"/>
  <c r="D89" i="9"/>
  <c r="E89" i="9" s="1"/>
  <c r="D98" i="9"/>
  <c r="E98" i="9" s="1"/>
  <c r="D89" i="8"/>
  <c r="E89" i="8" s="1"/>
  <c r="G66" i="8"/>
  <c r="G67" i="8" s="1"/>
  <c r="D98" i="8"/>
  <c r="E98" i="8" s="1"/>
  <c r="D80" i="7"/>
  <c r="E80" i="7" s="1"/>
  <c r="H66" i="7"/>
  <c r="H67" i="7" s="1"/>
  <c r="E66" i="7"/>
  <c r="E67" i="7" s="1"/>
  <c r="D88" i="7"/>
  <c r="E88" i="7" s="1"/>
  <c r="F88" i="7" s="1"/>
  <c r="D97" i="7"/>
  <c r="E97" i="7" s="1"/>
  <c r="D98" i="7"/>
  <c r="E98" i="7" s="1"/>
  <c r="D99" i="7" l="1"/>
  <c r="E99" i="7" s="1"/>
  <c r="D99" i="9"/>
  <c r="E99" i="9" s="1"/>
  <c r="D90" i="13"/>
  <c r="E90" i="13" s="1"/>
  <c r="D90" i="5"/>
  <c r="E90" i="5" s="1"/>
  <c r="B99" i="10" a="1"/>
  <c r="B99" i="10" s="1"/>
  <c r="C99" i="10" s="1"/>
  <c r="D99" i="10" s="1"/>
  <c r="E99" i="10" s="1"/>
  <c r="F88" i="13"/>
  <c r="F89" i="13" s="1"/>
  <c r="D81" i="13"/>
  <c r="E81" i="13" s="1"/>
  <c r="D97" i="13"/>
  <c r="E97" i="13" s="1"/>
  <c r="F97" i="13" s="1"/>
  <c r="D88" i="11"/>
  <c r="E88" i="11" s="1"/>
  <c r="F88" i="11" s="1"/>
  <c r="D79" i="11"/>
  <c r="E79" i="11" s="1"/>
  <c r="F79" i="11" s="1"/>
  <c r="D70" i="11"/>
  <c r="E70" i="11" s="1"/>
  <c r="F70" i="11" s="1"/>
  <c r="D81" i="11"/>
  <c r="E81" i="11" s="1"/>
  <c r="G96" i="11"/>
  <c r="F98" i="11"/>
  <c r="F99" i="11" s="1"/>
  <c r="D100" i="11"/>
  <c r="E100" i="11" s="1"/>
  <c r="B81" i="10" a="1"/>
  <c r="B81" i="10" s="1"/>
  <c r="B73" i="10" a="1"/>
  <c r="B73" i="10" s="1"/>
  <c r="C73" i="10" s="1"/>
  <c r="D73" i="10" s="1"/>
  <c r="E73" i="10" s="1"/>
  <c r="B90" i="10" a="1"/>
  <c r="B90" i="10" s="1"/>
  <c r="D90" i="9"/>
  <c r="E90" i="9" s="1"/>
  <c r="F80" i="9"/>
  <c r="G78" i="9"/>
  <c r="D97" i="9"/>
  <c r="E97" i="9" s="1"/>
  <c r="F97" i="9" s="1"/>
  <c r="D72" i="9"/>
  <c r="E72" i="9" s="1"/>
  <c r="D70" i="9"/>
  <c r="E70" i="9" s="1"/>
  <c r="F70" i="9" s="1"/>
  <c r="D88" i="9"/>
  <c r="E88" i="9" s="1"/>
  <c r="F88" i="9" s="1"/>
  <c r="D97" i="8"/>
  <c r="E97" i="8" s="1"/>
  <c r="F97" i="8" s="1"/>
  <c r="D90" i="8"/>
  <c r="E90" i="8" s="1"/>
  <c r="D88" i="8"/>
  <c r="E88" i="8" s="1"/>
  <c r="F88" i="8" s="1"/>
  <c r="D100" i="8"/>
  <c r="E100" i="8" s="1"/>
  <c r="G87" i="7"/>
  <c r="D90" i="7"/>
  <c r="E90" i="7" s="1"/>
  <c r="F97" i="7"/>
  <c r="D81" i="7"/>
  <c r="E81" i="7" s="1"/>
  <c r="D79" i="7"/>
  <c r="E79" i="7" s="1"/>
  <c r="F79" i="7" s="1"/>
  <c r="Q211" i="14"/>
  <c r="Q11" i="14"/>
  <c r="Q12" i="14"/>
  <c r="Q13" i="14"/>
  <c r="Q14" i="14"/>
  <c r="Q15" i="14"/>
  <c r="Q16" i="14"/>
  <c r="Q17" i="14"/>
  <c r="Q18" i="14"/>
  <c r="Q19" i="14"/>
  <c r="Q20" i="14"/>
  <c r="Q21" i="14"/>
  <c r="Q22" i="14"/>
  <c r="Q23" i="14"/>
  <c r="Q24" i="14"/>
  <c r="Q25" i="14"/>
  <c r="Q26" i="14"/>
  <c r="Q27" i="14"/>
  <c r="Q28" i="14"/>
  <c r="Q29" i="14"/>
  <c r="Q30" i="14"/>
  <c r="Q31" i="14"/>
  <c r="Q32" i="14"/>
  <c r="Q33" i="14"/>
  <c r="Q34" i="14"/>
  <c r="Q35" i="14"/>
  <c r="Q36" i="14"/>
  <c r="Q37" i="14"/>
  <c r="Q38" i="14"/>
  <c r="Q39" i="14"/>
  <c r="Q40" i="14"/>
  <c r="Q41" i="14"/>
  <c r="Q42" i="14"/>
  <c r="Q43" i="14"/>
  <c r="Q44" i="14"/>
  <c r="Q45" i="14"/>
  <c r="Q46" i="14"/>
  <c r="Q47" i="14"/>
  <c r="Q48" i="14"/>
  <c r="Q49" i="14"/>
  <c r="Q50" i="14"/>
  <c r="Q51" i="14"/>
  <c r="Q52" i="14"/>
  <c r="Q53" i="14"/>
  <c r="Q54" i="14"/>
  <c r="Q55" i="14"/>
  <c r="Q56" i="14"/>
  <c r="Q57" i="14"/>
  <c r="Q58" i="14"/>
  <c r="Q59" i="14"/>
  <c r="Q60" i="14"/>
  <c r="Q61" i="14"/>
  <c r="Q62" i="14"/>
  <c r="Q63" i="14"/>
  <c r="Q64" i="14"/>
  <c r="Q65" i="14"/>
  <c r="Q66" i="14"/>
  <c r="Q67" i="14"/>
  <c r="Q68" i="14"/>
  <c r="Q69" i="14"/>
  <c r="Q70" i="14"/>
  <c r="Q71" i="14"/>
  <c r="Q72" i="14"/>
  <c r="Q73" i="14"/>
  <c r="Q74" i="14"/>
  <c r="Q75" i="14"/>
  <c r="Q76" i="14"/>
  <c r="Q77" i="14"/>
  <c r="Q78" i="14"/>
  <c r="Q79" i="14"/>
  <c r="Q80" i="14"/>
  <c r="Q81" i="14"/>
  <c r="Q82" i="14"/>
  <c r="Q83" i="14"/>
  <c r="Q84" i="14"/>
  <c r="Q85" i="14"/>
  <c r="Q86" i="14"/>
  <c r="Q87" i="14"/>
  <c r="Q88" i="14"/>
  <c r="Q89" i="14"/>
  <c r="Q90" i="14"/>
  <c r="Q91" i="14"/>
  <c r="Q92" i="14"/>
  <c r="Q93" i="14"/>
  <c r="Q94" i="14"/>
  <c r="Q95" i="14"/>
  <c r="Q96" i="14"/>
  <c r="Q97" i="14"/>
  <c r="Q98" i="14"/>
  <c r="Q99" i="14"/>
  <c r="Q100" i="14"/>
  <c r="Q101" i="14"/>
  <c r="Q102" i="14"/>
  <c r="Q103" i="14"/>
  <c r="Q104" i="14"/>
  <c r="Q105" i="14"/>
  <c r="Q106" i="14"/>
  <c r="Q107" i="14"/>
  <c r="Q108" i="14"/>
  <c r="Q109" i="14"/>
  <c r="Q110" i="14"/>
  <c r="Q111" i="14"/>
  <c r="Q112" i="14"/>
  <c r="Q113" i="14"/>
  <c r="Q114" i="14"/>
  <c r="Q115" i="14"/>
  <c r="Q116" i="14"/>
  <c r="Q117" i="14"/>
  <c r="Q118" i="14"/>
  <c r="Q119" i="14"/>
  <c r="Q120" i="14"/>
  <c r="Q121" i="14"/>
  <c r="Q122" i="14"/>
  <c r="Q123" i="14"/>
  <c r="Q124" i="14"/>
  <c r="Q125" i="14"/>
  <c r="Q126" i="14"/>
  <c r="Q127" i="14"/>
  <c r="Q128" i="14"/>
  <c r="Q129" i="14"/>
  <c r="Q130" i="14"/>
  <c r="Q131" i="14"/>
  <c r="Q132" i="14"/>
  <c r="Q133" i="14"/>
  <c r="Q134" i="14"/>
  <c r="Q135" i="14"/>
  <c r="Q136" i="14"/>
  <c r="Q137" i="14"/>
  <c r="Q138" i="14"/>
  <c r="Q139" i="14"/>
  <c r="Q140" i="14"/>
  <c r="Q141" i="14"/>
  <c r="Q142" i="14"/>
  <c r="Q143" i="14"/>
  <c r="Q144" i="14"/>
  <c r="Q145" i="14"/>
  <c r="Q146" i="14"/>
  <c r="Q147" i="14"/>
  <c r="Q148" i="14"/>
  <c r="Q149" i="14"/>
  <c r="Q150" i="14"/>
  <c r="Q151" i="14"/>
  <c r="Q152" i="14"/>
  <c r="Q153" i="14"/>
  <c r="Q154" i="14"/>
  <c r="Q155" i="14"/>
  <c r="Q156" i="14"/>
  <c r="Q157" i="14"/>
  <c r="Q158" i="14"/>
  <c r="Q159" i="14"/>
  <c r="Q160" i="14"/>
  <c r="Q161" i="14"/>
  <c r="Q162" i="14"/>
  <c r="Q163" i="14"/>
  <c r="Q164" i="14"/>
  <c r="Q165" i="14"/>
  <c r="Q166" i="14"/>
  <c r="Q167" i="14"/>
  <c r="Q168" i="14"/>
  <c r="Q169" i="14"/>
  <c r="Q170" i="14"/>
  <c r="Q171" i="14"/>
  <c r="Q172" i="14"/>
  <c r="Q173" i="14"/>
  <c r="Q174" i="14"/>
  <c r="Q175" i="14"/>
  <c r="Q176" i="14"/>
  <c r="Q177" i="14"/>
  <c r="Q178" i="14"/>
  <c r="Q179" i="14"/>
  <c r="Q180" i="14"/>
  <c r="Q181" i="14"/>
  <c r="Q182" i="14"/>
  <c r="Q183" i="14"/>
  <c r="Q184" i="14"/>
  <c r="Q185" i="14"/>
  <c r="Q186" i="14"/>
  <c r="Q187" i="14"/>
  <c r="Q188" i="14"/>
  <c r="Q189" i="14"/>
  <c r="Q190" i="14"/>
  <c r="Q191" i="14"/>
  <c r="Q192" i="14"/>
  <c r="Q193" i="14"/>
  <c r="Q194" i="14"/>
  <c r="Q195" i="14"/>
  <c r="Q196" i="14"/>
  <c r="Q197" i="14"/>
  <c r="Q198" i="14"/>
  <c r="Q199" i="14"/>
  <c r="Q200" i="14"/>
  <c r="Q201" i="14"/>
  <c r="Q202" i="14"/>
  <c r="Q203" i="14"/>
  <c r="Q204" i="14"/>
  <c r="Q205" i="14"/>
  <c r="Q206" i="14"/>
  <c r="Q207" i="14"/>
  <c r="Q208" i="14"/>
  <c r="Q209" i="14"/>
  <c r="Q210" i="14"/>
  <c r="Q10" i="14"/>
  <c r="D73" i="9" l="1"/>
  <c r="E73" i="9" s="1"/>
  <c r="D100" i="9"/>
  <c r="E100" i="9" s="1"/>
  <c r="D91" i="13"/>
  <c r="E91" i="13" s="1"/>
  <c r="D82" i="13"/>
  <c r="E82" i="13" s="1"/>
  <c r="F90" i="13"/>
  <c r="D91" i="5"/>
  <c r="E91" i="5" s="1"/>
  <c r="D100" i="5"/>
  <c r="E100" i="5" s="1"/>
  <c r="B100" i="10" a="1"/>
  <c r="B100" i="10" s="1"/>
  <c r="C100" i="10" s="1"/>
  <c r="D100" i="10" s="1"/>
  <c r="E100" i="10" s="1"/>
  <c r="J198" i="5"/>
  <c r="K198" i="5" s="1"/>
  <c r="J198" i="13"/>
  <c r="K198" i="13" s="1"/>
  <c r="J198" i="11"/>
  <c r="K198" i="11" s="1"/>
  <c r="J198" i="10"/>
  <c r="K198" i="10" s="1"/>
  <c r="J198" i="9"/>
  <c r="K198" i="9" s="1"/>
  <c r="J198" i="8"/>
  <c r="K198" i="8" s="1"/>
  <c r="J198" i="7"/>
  <c r="K198" i="7" s="1"/>
  <c r="J198" i="6"/>
  <c r="K198" i="6" s="1"/>
  <c r="J198" i="1"/>
  <c r="K198" i="1" s="1"/>
  <c r="J182" i="5"/>
  <c r="K182" i="5" s="1"/>
  <c r="J182" i="13"/>
  <c r="K182" i="13" s="1"/>
  <c r="J182" i="11"/>
  <c r="K182" i="11" s="1"/>
  <c r="J182" i="10"/>
  <c r="K182" i="10" s="1"/>
  <c r="J182" i="9"/>
  <c r="K182" i="9" s="1"/>
  <c r="J182" i="8"/>
  <c r="K182" i="8" s="1"/>
  <c r="J182" i="7"/>
  <c r="K182" i="7" s="1"/>
  <c r="J182" i="6"/>
  <c r="K182" i="6" s="1"/>
  <c r="J182" i="1"/>
  <c r="K182" i="1" s="1"/>
  <c r="J6" i="13"/>
  <c r="J6" i="5"/>
  <c r="J6" i="11"/>
  <c r="J6" i="10"/>
  <c r="J6" i="8"/>
  <c r="J6" i="9"/>
  <c r="J6" i="7"/>
  <c r="J6" i="6"/>
  <c r="J6" i="1"/>
  <c r="J203" i="13"/>
  <c r="K203" i="13" s="1"/>
  <c r="J203" i="5"/>
  <c r="K203" i="5" s="1"/>
  <c r="J203" i="11"/>
  <c r="K203" i="11" s="1"/>
  <c r="J203" i="10"/>
  <c r="K203" i="10" s="1"/>
  <c r="J203" i="8"/>
  <c r="K203" i="8" s="1"/>
  <c r="J203" i="9"/>
  <c r="K203" i="9" s="1"/>
  <c r="J203" i="7"/>
  <c r="K203" i="7" s="1"/>
  <c r="J203" i="6"/>
  <c r="K203" i="6" s="1"/>
  <c r="J203" i="1"/>
  <c r="K203" i="1" s="1"/>
  <c r="J199" i="13"/>
  <c r="K199" i="13" s="1"/>
  <c r="J199" i="5"/>
  <c r="K199" i="5" s="1"/>
  <c r="J199" i="11"/>
  <c r="K199" i="11" s="1"/>
  <c r="J199" i="10"/>
  <c r="K199" i="10" s="1"/>
  <c r="J199" i="8"/>
  <c r="K199" i="8" s="1"/>
  <c r="J199" i="9"/>
  <c r="K199" i="9" s="1"/>
  <c r="J199" i="7"/>
  <c r="K199" i="7" s="1"/>
  <c r="J199" i="6"/>
  <c r="K199" i="6" s="1"/>
  <c r="J199" i="1"/>
  <c r="K199" i="1" s="1"/>
  <c r="J195" i="13"/>
  <c r="K195" i="13" s="1"/>
  <c r="J195" i="5"/>
  <c r="K195" i="5" s="1"/>
  <c r="J195" i="11"/>
  <c r="K195" i="11" s="1"/>
  <c r="J195" i="10"/>
  <c r="K195" i="10" s="1"/>
  <c r="J195" i="8"/>
  <c r="K195" i="8" s="1"/>
  <c r="J195" i="9"/>
  <c r="K195" i="9" s="1"/>
  <c r="J195" i="7"/>
  <c r="K195" i="7" s="1"/>
  <c r="J195" i="6"/>
  <c r="K195" i="6" s="1"/>
  <c r="J195" i="1"/>
  <c r="K195" i="1" s="1"/>
  <c r="J191" i="13"/>
  <c r="K191" i="13" s="1"/>
  <c r="J191" i="5"/>
  <c r="K191" i="5" s="1"/>
  <c r="J191" i="11"/>
  <c r="K191" i="11" s="1"/>
  <c r="J191" i="10"/>
  <c r="K191" i="10" s="1"/>
  <c r="J191" i="8"/>
  <c r="K191" i="8" s="1"/>
  <c r="J191" i="9"/>
  <c r="K191" i="9" s="1"/>
  <c r="J191" i="7"/>
  <c r="K191" i="7" s="1"/>
  <c r="J191" i="6"/>
  <c r="K191" i="6" s="1"/>
  <c r="J191" i="1"/>
  <c r="K191" i="1" s="1"/>
  <c r="J187" i="13"/>
  <c r="K187" i="13" s="1"/>
  <c r="J187" i="5"/>
  <c r="K187" i="5" s="1"/>
  <c r="J187" i="11"/>
  <c r="K187" i="11" s="1"/>
  <c r="J187" i="10"/>
  <c r="K187" i="10" s="1"/>
  <c r="J187" i="8"/>
  <c r="K187" i="8" s="1"/>
  <c r="J187" i="9"/>
  <c r="K187" i="9" s="1"/>
  <c r="J187" i="7"/>
  <c r="K187" i="7" s="1"/>
  <c r="J187" i="6"/>
  <c r="K187" i="6" s="1"/>
  <c r="J187" i="1"/>
  <c r="K187" i="1" s="1"/>
  <c r="J183" i="13"/>
  <c r="K183" i="13" s="1"/>
  <c r="J183" i="5"/>
  <c r="K183" i="5" s="1"/>
  <c r="J183" i="11"/>
  <c r="K183" i="11" s="1"/>
  <c r="J183" i="10"/>
  <c r="K183" i="10" s="1"/>
  <c r="J183" i="8"/>
  <c r="K183" i="8" s="1"/>
  <c r="J183" i="9"/>
  <c r="K183" i="9" s="1"/>
  <c r="J183" i="7"/>
  <c r="K183" i="7" s="1"/>
  <c r="J183" i="6"/>
  <c r="K183" i="6" s="1"/>
  <c r="J183" i="1"/>
  <c r="K183" i="1" s="1"/>
  <c r="J179" i="13"/>
  <c r="K179" i="13" s="1"/>
  <c r="J179" i="5"/>
  <c r="K179" i="5" s="1"/>
  <c r="J179" i="11"/>
  <c r="K179" i="11" s="1"/>
  <c r="J179" i="10"/>
  <c r="K179" i="10" s="1"/>
  <c r="J179" i="8"/>
  <c r="K179" i="8" s="1"/>
  <c r="J179" i="9"/>
  <c r="K179" i="9" s="1"/>
  <c r="J179" i="7"/>
  <c r="K179" i="7" s="1"/>
  <c r="J179" i="6"/>
  <c r="K179" i="6" s="1"/>
  <c r="J179" i="1"/>
  <c r="K179" i="1" s="1"/>
  <c r="J175" i="13"/>
  <c r="K175" i="13" s="1"/>
  <c r="J175" i="5"/>
  <c r="K175" i="5" s="1"/>
  <c r="J175" i="11"/>
  <c r="K175" i="11" s="1"/>
  <c r="J175" i="10"/>
  <c r="K175" i="10" s="1"/>
  <c r="J175" i="8"/>
  <c r="K175" i="8" s="1"/>
  <c r="J175" i="9"/>
  <c r="K175" i="9" s="1"/>
  <c r="J175" i="7"/>
  <c r="K175" i="7" s="1"/>
  <c r="J175" i="6"/>
  <c r="K175" i="6" s="1"/>
  <c r="J175" i="1"/>
  <c r="K175" i="1" s="1"/>
  <c r="J171" i="13"/>
  <c r="K171" i="13" s="1"/>
  <c r="J171" i="5"/>
  <c r="K171" i="5" s="1"/>
  <c r="J171" i="11"/>
  <c r="K171" i="11" s="1"/>
  <c r="J171" i="10"/>
  <c r="K171" i="10" s="1"/>
  <c r="J171" i="8"/>
  <c r="K171" i="8" s="1"/>
  <c r="J171" i="9"/>
  <c r="K171" i="9" s="1"/>
  <c r="J171" i="7"/>
  <c r="K171" i="7" s="1"/>
  <c r="J171" i="6"/>
  <c r="K171" i="6" s="1"/>
  <c r="J171" i="1"/>
  <c r="K171" i="1" s="1"/>
  <c r="J167" i="13"/>
  <c r="K167" i="13" s="1"/>
  <c r="J167" i="5"/>
  <c r="K167" i="5" s="1"/>
  <c r="J167" i="11"/>
  <c r="K167" i="11" s="1"/>
  <c r="J167" i="10"/>
  <c r="K167" i="10" s="1"/>
  <c r="J167" i="8"/>
  <c r="K167" i="8" s="1"/>
  <c r="J167" i="9"/>
  <c r="K167" i="9" s="1"/>
  <c r="J167" i="7"/>
  <c r="K167" i="7" s="1"/>
  <c r="J167" i="6"/>
  <c r="K167" i="6" s="1"/>
  <c r="J167" i="1"/>
  <c r="K167" i="1" s="1"/>
  <c r="J163" i="13"/>
  <c r="K163" i="13" s="1"/>
  <c r="J163" i="5"/>
  <c r="K163" i="5" s="1"/>
  <c r="J163" i="11"/>
  <c r="K163" i="11" s="1"/>
  <c r="J163" i="10"/>
  <c r="K163" i="10" s="1"/>
  <c r="J163" i="8"/>
  <c r="K163" i="8" s="1"/>
  <c r="J163" i="9"/>
  <c r="K163" i="9" s="1"/>
  <c r="J163" i="7"/>
  <c r="K163" i="7" s="1"/>
  <c r="J163" i="6"/>
  <c r="K163" i="6" s="1"/>
  <c r="J163" i="1"/>
  <c r="K163" i="1" s="1"/>
  <c r="J159" i="13"/>
  <c r="K159" i="13" s="1"/>
  <c r="J159" i="5"/>
  <c r="K159" i="5" s="1"/>
  <c r="J159" i="11"/>
  <c r="K159" i="11" s="1"/>
  <c r="J159" i="10"/>
  <c r="K159" i="10" s="1"/>
  <c r="J159" i="8"/>
  <c r="K159" i="8" s="1"/>
  <c r="J159" i="9"/>
  <c r="K159" i="9" s="1"/>
  <c r="J159" i="7"/>
  <c r="K159" i="7" s="1"/>
  <c r="J159" i="6"/>
  <c r="K159" i="6" s="1"/>
  <c r="J159" i="1"/>
  <c r="K159" i="1" s="1"/>
  <c r="J155" i="13"/>
  <c r="K155" i="13" s="1"/>
  <c r="J155" i="5"/>
  <c r="K155" i="5" s="1"/>
  <c r="J155" i="11"/>
  <c r="K155" i="11" s="1"/>
  <c r="J155" i="10"/>
  <c r="K155" i="10" s="1"/>
  <c r="J155" i="8"/>
  <c r="K155" i="8" s="1"/>
  <c r="J155" i="9"/>
  <c r="K155" i="9" s="1"/>
  <c r="J155" i="7"/>
  <c r="K155" i="7" s="1"/>
  <c r="J155" i="6"/>
  <c r="K155" i="6" s="1"/>
  <c r="J155" i="1"/>
  <c r="K155" i="1" s="1"/>
  <c r="J151" i="13"/>
  <c r="K151" i="13" s="1"/>
  <c r="J151" i="5"/>
  <c r="K151" i="5" s="1"/>
  <c r="J151" i="11"/>
  <c r="K151" i="11" s="1"/>
  <c r="J151" i="10"/>
  <c r="K151" i="10" s="1"/>
  <c r="J151" i="8"/>
  <c r="K151" i="8" s="1"/>
  <c r="J151" i="9"/>
  <c r="K151" i="9" s="1"/>
  <c r="J151" i="7"/>
  <c r="K151" i="7" s="1"/>
  <c r="J151" i="6"/>
  <c r="K151" i="6" s="1"/>
  <c r="J151" i="1"/>
  <c r="K151" i="1" s="1"/>
  <c r="J147" i="13"/>
  <c r="K147" i="13" s="1"/>
  <c r="J147" i="5"/>
  <c r="K147" i="5" s="1"/>
  <c r="J147" i="11"/>
  <c r="K147" i="11" s="1"/>
  <c r="J147" i="10"/>
  <c r="K147" i="10" s="1"/>
  <c r="J147" i="8"/>
  <c r="K147" i="8" s="1"/>
  <c r="J147" i="9"/>
  <c r="K147" i="9" s="1"/>
  <c r="J147" i="7"/>
  <c r="K147" i="7" s="1"/>
  <c r="J147" i="6"/>
  <c r="K147" i="6" s="1"/>
  <c r="J147" i="1"/>
  <c r="K147" i="1" s="1"/>
  <c r="J143" i="13"/>
  <c r="K143" i="13" s="1"/>
  <c r="J143" i="5"/>
  <c r="K143" i="5" s="1"/>
  <c r="J143" i="11"/>
  <c r="K143" i="11" s="1"/>
  <c r="J143" i="10"/>
  <c r="K143" i="10" s="1"/>
  <c r="J143" i="8"/>
  <c r="K143" i="8" s="1"/>
  <c r="J143" i="9"/>
  <c r="K143" i="9" s="1"/>
  <c r="J143" i="7"/>
  <c r="K143" i="7" s="1"/>
  <c r="J143" i="6"/>
  <c r="K143" i="6" s="1"/>
  <c r="J143" i="1"/>
  <c r="K143" i="1" s="1"/>
  <c r="J139" i="13"/>
  <c r="K139" i="13" s="1"/>
  <c r="J139" i="5"/>
  <c r="K139" i="5" s="1"/>
  <c r="J139" i="11"/>
  <c r="K139" i="11" s="1"/>
  <c r="J139" i="10"/>
  <c r="K139" i="10" s="1"/>
  <c r="J139" i="8"/>
  <c r="K139" i="8" s="1"/>
  <c r="J139" i="9"/>
  <c r="K139" i="9" s="1"/>
  <c r="J139" i="7"/>
  <c r="K139" i="7" s="1"/>
  <c r="J139" i="6"/>
  <c r="K139" i="6" s="1"/>
  <c r="J139" i="1"/>
  <c r="K139" i="1" s="1"/>
  <c r="J135" i="13"/>
  <c r="K135" i="13" s="1"/>
  <c r="J135" i="5"/>
  <c r="K135" i="5" s="1"/>
  <c r="J135" i="11"/>
  <c r="K135" i="11" s="1"/>
  <c r="J135" i="10"/>
  <c r="K135" i="10" s="1"/>
  <c r="J135" i="8"/>
  <c r="K135" i="8" s="1"/>
  <c r="J135" i="9"/>
  <c r="K135" i="9" s="1"/>
  <c r="J135" i="7"/>
  <c r="K135" i="7" s="1"/>
  <c r="J135" i="6"/>
  <c r="K135" i="6" s="1"/>
  <c r="J135" i="1"/>
  <c r="K135" i="1" s="1"/>
  <c r="J131" i="13"/>
  <c r="K131" i="13" s="1"/>
  <c r="J131" i="5"/>
  <c r="K131" i="5" s="1"/>
  <c r="J131" i="11"/>
  <c r="K131" i="11" s="1"/>
  <c r="J131" i="10"/>
  <c r="K131" i="10" s="1"/>
  <c r="J131" i="8"/>
  <c r="K131" i="8" s="1"/>
  <c r="J131" i="9"/>
  <c r="K131" i="9" s="1"/>
  <c r="J131" i="7"/>
  <c r="K131" i="7" s="1"/>
  <c r="J131" i="6"/>
  <c r="K131" i="6" s="1"/>
  <c r="J131" i="1"/>
  <c r="K131" i="1" s="1"/>
  <c r="J127" i="13"/>
  <c r="K127" i="13" s="1"/>
  <c r="J127" i="5"/>
  <c r="K127" i="5" s="1"/>
  <c r="J127" i="11"/>
  <c r="K127" i="11" s="1"/>
  <c r="J127" i="10"/>
  <c r="K127" i="10" s="1"/>
  <c r="J127" i="8"/>
  <c r="K127" i="8" s="1"/>
  <c r="J127" i="9"/>
  <c r="K127" i="9" s="1"/>
  <c r="J127" i="7"/>
  <c r="K127" i="7" s="1"/>
  <c r="J127" i="6"/>
  <c r="K127" i="6" s="1"/>
  <c r="J127" i="1"/>
  <c r="K127" i="1" s="1"/>
  <c r="J123" i="13"/>
  <c r="K123" i="13" s="1"/>
  <c r="J123" i="5"/>
  <c r="K123" i="5" s="1"/>
  <c r="J123" i="11"/>
  <c r="K123" i="11" s="1"/>
  <c r="J123" i="10"/>
  <c r="K123" i="10" s="1"/>
  <c r="J123" i="8"/>
  <c r="K123" i="8" s="1"/>
  <c r="J123" i="9"/>
  <c r="K123" i="9" s="1"/>
  <c r="J123" i="7"/>
  <c r="K123" i="7" s="1"/>
  <c r="J123" i="6"/>
  <c r="K123" i="6" s="1"/>
  <c r="J123" i="1"/>
  <c r="K123" i="1" s="1"/>
  <c r="J119" i="13"/>
  <c r="K119" i="13" s="1"/>
  <c r="J119" i="5"/>
  <c r="K119" i="5" s="1"/>
  <c r="J119" i="11"/>
  <c r="K119" i="11" s="1"/>
  <c r="J119" i="10"/>
  <c r="K119" i="10" s="1"/>
  <c r="J119" i="8"/>
  <c r="K119" i="8" s="1"/>
  <c r="J119" i="9"/>
  <c r="K119" i="9" s="1"/>
  <c r="J119" i="7"/>
  <c r="K119" i="7" s="1"/>
  <c r="J119" i="6"/>
  <c r="K119" i="6" s="1"/>
  <c r="J119" i="1"/>
  <c r="K119" i="1" s="1"/>
  <c r="J115" i="13"/>
  <c r="K115" i="13" s="1"/>
  <c r="J115" i="5"/>
  <c r="K115" i="5" s="1"/>
  <c r="J115" i="11"/>
  <c r="K115" i="11" s="1"/>
  <c r="J115" i="10"/>
  <c r="K115" i="10" s="1"/>
  <c r="J115" i="8"/>
  <c r="K115" i="8" s="1"/>
  <c r="J115" i="9"/>
  <c r="K115" i="9" s="1"/>
  <c r="J115" i="7"/>
  <c r="K115" i="7" s="1"/>
  <c r="J115" i="6"/>
  <c r="K115" i="6" s="1"/>
  <c r="J115" i="1"/>
  <c r="K115" i="1" s="1"/>
  <c r="J111" i="13"/>
  <c r="K111" i="13" s="1"/>
  <c r="J111" i="5"/>
  <c r="K111" i="5" s="1"/>
  <c r="J111" i="11"/>
  <c r="K111" i="11" s="1"/>
  <c r="J111" i="10"/>
  <c r="K111" i="10" s="1"/>
  <c r="J111" i="8"/>
  <c r="K111" i="8" s="1"/>
  <c r="J111" i="9"/>
  <c r="K111" i="9" s="1"/>
  <c r="J111" i="7"/>
  <c r="K111" i="7" s="1"/>
  <c r="J111" i="6"/>
  <c r="K111" i="6" s="1"/>
  <c r="J111" i="1"/>
  <c r="K111" i="1" s="1"/>
  <c r="J107" i="13"/>
  <c r="K107" i="13" s="1"/>
  <c r="J107" i="5"/>
  <c r="K107" i="5" s="1"/>
  <c r="J107" i="11"/>
  <c r="K107" i="11" s="1"/>
  <c r="J107" i="10"/>
  <c r="K107" i="10" s="1"/>
  <c r="J107" i="8"/>
  <c r="K107" i="8" s="1"/>
  <c r="J107" i="9"/>
  <c r="K107" i="9" s="1"/>
  <c r="J107" i="7"/>
  <c r="K107" i="7" s="1"/>
  <c r="J107" i="6"/>
  <c r="K107" i="6" s="1"/>
  <c r="J107" i="1"/>
  <c r="K107" i="1" s="1"/>
  <c r="J103" i="13"/>
  <c r="K103" i="13" s="1"/>
  <c r="J103" i="5"/>
  <c r="K103" i="5" s="1"/>
  <c r="J103" i="11"/>
  <c r="K103" i="11" s="1"/>
  <c r="J103" i="10"/>
  <c r="K103" i="10" s="1"/>
  <c r="J103" i="8"/>
  <c r="K103" i="8" s="1"/>
  <c r="J103" i="9"/>
  <c r="K103" i="9" s="1"/>
  <c r="J103" i="7"/>
  <c r="K103" i="7" s="1"/>
  <c r="J103" i="6"/>
  <c r="K103" i="6" s="1"/>
  <c r="J103" i="1"/>
  <c r="K103" i="1" s="1"/>
  <c r="J99" i="13"/>
  <c r="K99" i="13" s="1"/>
  <c r="J99" i="5"/>
  <c r="K99" i="5" s="1"/>
  <c r="J99" i="11"/>
  <c r="K99" i="11" s="1"/>
  <c r="J99" i="10"/>
  <c r="K99" i="10" s="1"/>
  <c r="J99" i="8"/>
  <c r="K99" i="8" s="1"/>
  <c r="J99" i="9"/>
  <c r="K99" i="9" s="1"/>
  <c r="J99" i="7"/>
  <c r="K99" i="7" s="1"/>
  <c r="J99" i="6"/>
  <c r="K99" i="6" s="1"/>
  <c r="J99" i="1"/>
  <c r="K99" i="1" s="1"/>
  <c r="J95" i="13"/>
  <c r="K95" i="13" s="1"/>
  <c r="J95" i="5"/>
  <c r="K95" i="5" s="1"/>
  <c r="J95" i="11"/>
  <c r="K95" i="11" s="1"/>
  <c r="J95" i="10"/>
  <c r="K95" i="10" s="1"/>
  <c r="J95" i="8"/>
  <c r="K95" i="8" s="1"/>
  <c r="J95" i="9"/>
  <c r="K95" i="9" s="1"/>
  <c r="J95" i="7"/>
  <c r="K95" i="7" s="1"/>
  <c r="J95" i="6"/>
  <c r="K95" i="6" s="1"/>
  <c r="J95" i="1"/>
  <c r="K95" i="1" s="1"/>
  <c r="J91" i="13"/>
  <c r="K91" i="13" s="1"/>
  <c r="J91" i="5"/>
  <c r="K91" i="5" s="1"/>
  <c r="J91" i="11"/>
  <c r="K91" i="11" s="1"/>
  <c r="J91" i="10"/>
  <c r="K91" i="10" s="1"/>
  <c r="J91" i="8"/>
  <c r="K91" i="8" s="1"/>
  <c r="J91" i="9"/>
  <c r="K91" i="9" s="1"/>
  <c r="J91" i="7"/>
  <c r="K91" i="7" s="1"/>
  <c r="J91" i="6"/>
  <c r="K91" i="6" s="1"/>
  <c r="J91" i="1"/>
  <c r="K91" i="1" s="1"/>
  <c r="J87" i="13"/>
  <c r="K87" i="13" s="1"/>
  <c r="J87" i="5"/>
  <c r="K87" i="5" s="1"/>
  <c r="J87" i="11"/>
  <c r="K87" i="11" s="1"/>
  <c r="J87" i="10"/>
  <c r="K87" i="10" s="1"/>
  <c r="J87" i="8"/>
  <c r="K87" i="8" s="1"/>
  <c r="J87" i="9"/>
  <c r="K87" i="9" s="1"/>
  <c r="J87" i="7"/>
  <c r="K87" i="7" s="1"/>
  <c r="J87" i="6"/>
  <c r="K87" i="6" s="1"/>
  <c r="J87" i="1"/>
  <c r="K87" i="1" s="1"/>
  <c r="J83" i="13"/>
  <c r="K83" i="13" s="1"/>
  <c r="J83" i="5"/>
  <c r="K83" i="5" s="1"/>
  <c r="J83" i="11"/>
  <c r="K83" i="11" s="1"/>
  <c r="J83" i="10"/>
  <c r="K83" i="10" s="1"/>
  <c r="J83" i="8"/>
  <c r="K83" i="8" s="1"/>
  <c r="J83" i="9"/>
  <c r="K83" i="9" s="1"/>
  <c r="J83" i="7"/>
  <c r="K83" i="7" s="1"/>
  <c r="J83" i="6"/>
  <c r="K83" i="6" s="1"/>
  <c r="J83" i="1"/>
  <c r="K83" i="1" s="1"/>
  <c r="J79" i="13"/>
  <c r="K79" i="13" s="1"/>
  <c r="J79" i="5"/>
  <c r="K79" i="5" s="1"/>
  <c r="J79" i="11"/>
  <c r="K79" i="11" s="1"/>
  <c r="J79" i="10"/>
  <c r="K79" i="10" s="1"/>
  <c r="J79" i="8"/>
  <c r="K79" i="8" s="1"/>
  <c r="J79" i="9"/>
  <c r="K79" i="9" s="1"/>
  <c r="J79" i="7"/>
  <c r="K79" i="7" s="1"/>
  <c r="J79" i="6"/>
  <c r="K79" i="6" s="1"/>
  <c r="J79" i="1"/>
  <c r="K79" i="1" s="1"/>
  <c r="J75" i="13"/>
  <c r="K75" i="13" s="1"/>
  <c r="J75" i="5"/>
  <c r="K75" i="5" s="1"/>
  <c r="J75" i="11"/>
  <c r="K75" i="11" s="1"/>
  <c r="J75" i="10"/>
  <c r="K75" i="10" s="1"/>
  <c r="J75" i="8"/>
  <c r="K75" i="8" s="1"/>
  <c r="J75" i="9"/>
  <c r="K75" i="9" s="1"/>
  <c r="J75" i="7"/>
  <c r="K75" i="7" s="1"/>
  <c r="J75" i="6"/>
  <c r="K75" i="6" s="1"/>
  <c r="J75" i="1"/>
  <c r="K75" i="1" s="1"/>
  <c r="J71" i="13"/>
  <c r="K71" i="13" s="1"/>
  <c r="J71" i="5"/>
  <c r="K71" i="5" s="1"/>
  <c r="J71" i="11"/>
  <c r="K71" i="11" s="1"/>
  <c r="J71" i="10"/>
  <c r="K71" i="10" s="1"/>
  <c r="J71" i="8"/>
  <c r="K71" i="8" s="1"/>
  <c r="J71" i="9"/>
  <c r="K71" i="9" s="1"/>
  <c r="J71" i="7"/>
  <c r="K71" i="7" s="1"/>
  <c r="J71" i="6"/>
  <c r="K71" i="6" s="1"/>
  <c r="J71" i="1"/>
  <c r="K71" i="1" s="1"/>
  <c r="J67" i="13"/>
  <c r="K67" i="13" s="1"/>
  <c r="J67" i="5"/>
  <c r="K67" i="5" s="1"/>
  <c r="J67" i="11"/>
  <c r="K67" i="11" s="1"/>
  <c r="J67" i="10"/>
  <c r="K67" i="10" s="1"/>
  <c r="J67" i="8"/>
  <c r="K67" i="8" s="1"/>
  <c r="J67" i="9"/>
  <c r="K67" i="9" s="1"/>
  <c r="J67" i="7"/>
  <c r="K67" i="7" s="1"/>
  <c r="J67" i="6"/>
  <c r="K67" i="6" s="1"/>
  <c r="J67" i="1"/>
  <c r="K67" i="1" s="1"/>
  <c r="J63" i="13"/>
  <c r="K63" i="13" s="1"/>
  <c r="J63" i="5"/>
  <c r="K63" i="5" s="1"/>
  <c r="J63" i="11"/>
  <c r="K63" i="11" s="1"/>
  <c r="J63" i="10"/>
  <c r="K63" i="10" s="1"/>
  <c r="J63" i="8"/>
  <c r="K63" i="8" s="1"/>
  <c r="J63" i="9"/>
  <c r="K63" i="9" s="1"/>
  <c r="J63" i="7"/>
  <c r="K63" i="7" s="1"/>
  <c r="J63" i="6"/>
  <c r="K63" i="6" s="1"/>
  <c r="J63" i="1"/>
  <c r="K63" i="1" s="1"/>
  <c r="J59" i="13"/>
  <c r="K59" i="13" s="1"/>
  <c r="J59" i="5"/>
  <c r="K59" i="5" s="1"/>
  <c r="J59" i="11"/>
  <c r="K59" i="11" s="1"/>
  <c r="J59" i="10"/>
  <c r="K59" i="10" s="1"/>
  <c r="J59" i="8"/>
  <c r="K59" i="8" s="1"/>
  <c r="J59" i="9"/>
  <c r="K59" i="9" s="1"/>
  <c r="J59" i="7"/>
  <c r="K59" i="7" s="1"/>
  <c r="J59" i="6"/>
  <c r="K59" i="6" s="1"/>
  <c r="J59" i="1"/>
  <c r="K59" i="1" s="1"/>
  <c r="J55" i="13"/>
  <c r="K55" i="13" s="1"/>
  <c r="J55" i="5"/>
  <c r="K55" i="5" s="1"/>
  <c r="J55" i="11"/>
  <c r="K55" i="11" s="1"/>
  <c r="J55" i="10"/>
  <c r="K55" i="10" s="1"/>
  <c r="J55" i="8"/>
  <c r="K55" i="8" s="1"/>
  <c r="J55" i="9"/>
  <c r="K55" i="9" s="1"/>
  <c r="J55" i="7"/>
  <c r="K55" i="7" s="1"/>
  <c r="J55" i="6"/>
  <c r="K55" i="6" s="1"/>
  <c r="J55" i="1"/>
  <c r="K55" i="1" s="1"/>
  <c r="J51" i="13"/>
  <c r="K51" i="13" s="1"/>
  <c r="J51" i="5"/>
  <c r="K51" i="5" s="1"/>
  <c r="J51" i="11"/>
  <c r="K51" i="11" s="1"/>
  <c r="J51" i="10"/>
  <c r="K51" i="10" s="1"/>
  <c r="J51" i="8"/>
  <c r="K51" i="8" s="1"/>
  <c r="J51" i="9"/>
  <c r="K51" i="9" s="1"/>
  <c r="J51" i="7"/>
  <c r="K51" i="7" s="1"/>
  <c r="J51" i="6"/>
  <c r="K51" i="6" s="1"/>
  <c r="J51" i="1"/>
  <c r="K51" i="1" s="1"/>
  <c r="J47" i="13"/>
  <c r="K47" i="13" s="1"/>
  <c r="J47" i="5"/>
  <c r="K47" i="5" s="1"/>
  <c r="J47" i="11"/>
  <c r="K47" i="11" s="1"/>
  <c r="J47" i="10"/>
  <c r="K47" i="10" s="1"/>
  <c r="J47" i="8"/>
  <c r="K47" i="8" s="1"/>
  <c r="J47" i="9"/>
  <c r="K47" i="9" s="1"/>
  <c r="J47" i="7"/>
  <c r="K47" i="7" s="1"/>
  <c r="J47" i="6"/>
  <c r="K47" i="6" s="1"/>
  <c r="J47" i="1"/>
  <c r="K47" i="1" s="1"/>
  <c r="J43" i="13"/>
  <c r="K43" i="13" s="1"/>
  <c r="J43" i="5"/>
  <c r="K43" i="5" s="1"/>
  <c r="J43" i="11"/>
  <c r="K43" i="11" s="1"/>
  <c r="J43" i="10"/>
  <c r="K43" i="10" s="1"/>
  <c r="J43" i="8"/>
  <c r="K43" i="8" s="1"/>
  <c r="J43" i="9"/>
  <c r="K43" i="9" s="1"/>
  <c r="J43" i="7"/>
  <c r="K43" i="7" s="1"/>
  <c r="J43" i="6"/>
  <c r="K43" i="6" s="1"/>
  <c r="J43" i="1"/>
  <c r="K43" i="1" s="1"/>
  <c r="J39" i="13"/>
  <c r="K39" i="13" s="1"/>
  <c r="J39" i="5"/>
  <c r="K39" i="5" s="1"/>
  <c r="J39" i="11"/>
  <c r="K39" i="11" s="1"/>
  <c r="J39" i="10"/>
  <c r="K39" i="10" s="1"/>
  <c r="J39" i="8"/>
  <c r="K39" i="8" s="1"/>
  <c r="J39" i="9"/>
  <c r="K39" i="9" s="1"/>
  <c r="J39" i="7"/>
  <c r="K39" i="7" s="1"/>
  <c r="J39" i="6"/>
  <c r="K39" i="6" s="1"/>
  <c r="J39" i="1"/>
  <c r="K39" i="1" s="1"/>
  <c r="J35" i="13"/>
  <c r="K35" i="13" s="1"/>
  <c r="J35" i="5"/>
  <c r="K35" i="5" s="1"/>
  <c r="J35" i="11"/>
  <c r="K35" i="11" s="1"/>
  <c r="J35" i="10"/>
  <c r="K35" i="10" s="1"/>
  <c r="J35" i="8"/>
  <c r="K35" i="8" s="1"/>
  <c r="J35" i="9"/>
  <c r="K35" i="9" s="1"/>
  <c r="J35" i="7"/>
  <c r="K35" i="7" s="1"/>
  <c r="J35" i="6"/>
  <c r="K35" i="6" s="1"/>
  <c r="J35" i="1"/>
  <c r="K35" i="1" s="1"/>
  <c r="J31" i="13"/>
  <c r="K31" i="13" s="1"/>
  <c r="J31" i="5"/>
  <c r="K31" i="5" s="1"/>
  <c r="J31" i="11"/>
  <c r="K31" i="11" s="1"/>
  <c r="J31" i="10"/>
  <c r="K31" i="10" s="1"/>
  <c r="J31" i="8"/>
  <c r="K31" i="8" s="1"/>
  <c r="J31" i="9"/>
  <c r="K31" i="9" s="1"/>
  <c r="J31" i="7"/>
  <c r="K31" i="7" s="1"/>
  <c r="J31" i="6"/>
  <c r="K31" i="6" s="1"/>
  <c r="J31" i="1"/>
  <c r="K31" i="1" s="1"/>
  <c r="J27" i="13"/>
  <c r="K27" i="13" s="1"/>
  <c r="J27" i="5"/>
  <c r="K27" i="5" s="1"/>
  <c r="J27" i="11"/>
  <c r="K27" i="11" s="1"/>
  <c r="J27" i="10"/>
  <c r="K27" i="10" s="1"/>
  <c r="J27" i="8"/>
  <c r="K27" i="8" s="1"/>
  <c r="J27" i="9"/>
  <c r="K27" i="9" s="1"/>
  <c r="J27" i="7"/>
  <c r="K27" i="7" s="1"/>
  <c r="J27" i="6"/>
  <c r="K27" i="6" s="1"/>
  <c r="J27" i="1"/>
  <c r="K27" i="1" s="1"/>
  <c r="J23" i="13"/>
  <c r="K23" i="13" s="1"/>
  <c r="J23" i="5"/>
  <c r="K23" i="5" s="1"/>
  <c r="J23" i="11"/>
  <c r="K23" i="11" s="1"/>
  <c r="J23" i="10"/>
  <c r="K23" i="10" s="1"/>
  <c r="J23" i="8"/>
  <c r="K23" i="8" s="1"/>
  <c r="J23" i="9"/>
  <c r="K23" i="9" s="1"/>
  <c r="J23" i="7"/>
  <c r="K23" i="7" s="1"/>
  <c r="J23" i="6"/>
  <c r="K23" i="6" s="1"/>
  <c r="J23" i="1"/>
  <c r="K23" i="1" s="1"/>
  <c r="J19" i="13"/>
  <c r="K19" i="13" s="1"/>
  <c r="J19" i="5"/>
  <c r="K19" i="5" s="1"/>
  <c r="J19" i="11"/>
  <c r="K19" i="11" s="1"/>
  <c r="J19" i="10"/>
  <c r="K19" i="10" s="1"/>
  <c r="J19" i="8"/>
  <c r="K19" i="8" s="1"/>
  <c r="J19" i="9"/>
  <c r="K19" i="9" s="1"/>
  <c r="J19" i="6"/>
  <c r="K19" i="6" s="1"/>
  <c r="J19" i="7"/>
  <c r="K19" i="7" s="1"/>
  <c r="J19" i="1"/>
  <c r="K19" i="1" s="1"/>
  <c r="J15" i="13"/>
  <c r="K15" i="13" s="1"/>
  <c r="J15" i="5"/>
  <c r="K15" i="5" s="1"/>
  <c r="J15" i="11"/>
  <c r="K15" i="11" s="1"/>
  <c r="J15" i="10"/>
  <c r="K15" i="10" s="1"/>
  <c r="J15" i="8"/>
  <c r="K15" i="8" s="1"/>
  <c r="J15" i="9"/>
  <c r="K15" i="9" s="1"/>
  <c r="J15" i="6"/>
  <c r="K15" i="6" s="1"/>
  <c r="J15" i="7"/>
  <c r="K15" i="7" s="1"/>
  <c r="J15" i="1"/>
  <c r="K15" i="1" s="1"/>
  <c r="J11" i="1"/>
  <c r="K11" i="1" s="1"/>
  <c r="J11" i="13"/>
  <c r="K11" i="13" s="1"/>
  <c r="J11" i="5"/>
  <c r="K11" i="5" s="1"/>
  <c r="J11" i="11"/>
  <c r="K11" i="11" s="1"/>
  <c r="J11" i="10"/>
  <c r="K11" i="10" s="1"/>
  <c r="J11" i="8"/>
  <c r="K11" i="8" s="1"/>
  <c r="J11" i="9"/>
  <c r="K11" i="9" s="1"/>
  <c r="J11" i="7"/>
  <c r="K11" i="7" s="1"/>
  <c r="J11" i="6"/>
  <c r="K11" i="6" s="1"/>
  <c r="J202" i="5"/>
  <c r="K202" i="5" s="1"/>
  <c r="J202" i="13"/>
  <c r="K202" i="13" s="1"/>
  <c r="J202" i="10"/>
  <c r="K202" i="10" s="1"/>
  <c r="J202" i="11"/>
  <c r="K202" i="11" s="1"/>
  <c r="J202" i="9"/>
  <c r="K202" i="9" s="1"/>
  <c r="J202" i="8"/>
  <c r="K202" i="8" s="1"/>
  <c r="J202" i="7"/>
  <c r="K202" i="7" s="1"/>
  <c r="J202" i="6"/>
  <c r="K202" i="6" s="1"/>
  <c r="J202" i="1"/>
  <c r="K202" i="1" s="1"/>
  <c r="J190" i="5"/>
  <c r="K190" i="5" s="1"/>
  <c r="J190" i="13"/>
  <c r="K190" i="13" s="1"/>
  <c r="J190" i="11"/>
  <c r="K190" i="11" s="1"/>
  <c r="J190" i="10"/>
  <c r="K190" i="10" s="1"/>
  <c r="J190" i="9"/>
  <c r="K190" i="9" s="1"/>
  <c r="J190" i="8"/>
  <c r="K190" i="8" s="1"/>
  <c r="J190" i="7"/>
  <c r="K190" i="7" s="1"/>
  <c r="J190" i="6"/>
  <c r="K190" i="6" s="1"/>
  <c r="J190" i="1"/>
  <c r="K190" i="1" s="1"/>
  <c r="J174" i="5"/>
  <c r="K174" i="5" s="1"/>
  <c r="J174" i="13"/>
  <c r="K174" i="13" s="1"/>
  <c r="J174" i="11"/>
  <c r="K174" i="11" s="1"/>
  <c r="J174" i="10"/>
  <c r="K174" i="10" s="1"/>
  <c r="J174" i="9"/>
  <c r="K174" i="9" s="1"/>
  <c r="J174" i="8"/>
  <c r="K174" i="8" s="1"/>
  <c r="J174" i="7"/>
  <c r="K174" i="7" s="1"/>
  <c r="J174" i="6"/>
  <c r="K174" i="6" s="1"/>
  <c r="J174" i="1"/>
  <c r="K174" i="1" s="1"/>
  <c r="J162" i="13"/>
  <c r="K162" i="13" s="1"/>
  <c r="J162" i="5"/>
  <c r="K162" i="5" s="1"/>
  <c r="J162" i="11"/>
  <c r="K162" i="11" s="1"/>
  <c r="J162" i="10"/>
  <c r="K162" i="10" s="1"/>
  <c r="J162" i="9"/>
  <c r="K162" i="9" s="1"/>
  <c r="J162" i="8"/>
  <c r="K162" i="8" s="1"/>
  <c r="J162" i="7"/>
  <c r="K162" i="7" s="1"/>
  <c r="J162" i="6"/>
  <c r="K162" i="6" s="1"/>
  <c r="J162" i="1"/>
  <c r="K162" i="1" s="1"/>
  <c r="J154" i="13"/>
  <c r="K154" i="13" s="1"/>
  <c r="J154" i="5"/>
  <c r="K154" i="5" s="1"/>
  <c r="J154" i="11"/>
  <c r="K154" i="11" s="1"/>
  <c r="J154" i="10"/>
  <c r="K154" i="10" s="1"/>
  <c r="J154" i="9"/>
  <c r="K154" i="9" s="1"/>
  <c r="J154" i="8"/>
  <c r="K154" i="8" s="1"/>
  <c r="J154" i="7"/>
  <c r="K154" i="7" s="1"/>
  <c r="J154" i="6"/>
  <c r="K154" i="6" s="1"/>
  <c r="J154" i="1"/>
  <c r="K154" i="1" s="1"/>
  <c r="J146" i="13"/>
  <c r="K146" i="13" s="1"/>
  <c r="J146" i="5"/>
  <c r="K146" i="5" s="1"/>
  <c r="J146" i="11"/>
  <c r="K146" i="11" s="1"/>
  <c r="J146" i="10"/>
  <c r="K146" i="10" s="1"/>
  <c r="J146" i="9"/>
  <c r="K146" i="9" s="1"/>
  <c r="J146" i="8"/>
  <c r="K146" i="8" s="1"/>
  <c r="J146" i="7"/>
  <c r="K146" i="7" s="1"/>
  <c r="J146" i="6"/>
  <c r="K146" i="6" s="1"/>
  <c r="J146" i="1"/>
  <c r="K146" i="1" s="1"/>
  <c r="J142" i="13"/>
  <c r="K142" i="13" s="1"/>
  <c r="J142" i="5"/>
  <c r="K142" i="5" s="1"/>
  <c r="J142" i="11"/>
  <c r="K142" i="11" s="1"/>
  <c r="J142" i="10"/>
  <c r="K142" i="10" s="1"/>
  <c r="J142" i="9"/>
  <c r="K142" i="9" s="1"/>
  <c r="J142" i="8"/>
  <c r="K142" i="8" s="1"/>
  <c r="J142" i="7"/>
  <c r="K142" i="7" s="1"/>
  <c r="J142" i="6"/>
  <c r="K142" i="6" s="1"/>
  <c r="J142" i="1"/>
  <c r="K142" i="1" s="1"/>
  <c r="J138" i="13"/>
  <c r="K138" i="13" s="1"/>
  <c r="J138" i="5"/>
  <c r="K138" i="5" s="1"/>
  <c r="J138" i="11"/>
  <c r="K138" i="11" s="1"/>
  <c r="J138" i="10"/>
  <c r="K138" i="10" s="1"/>
  <c r="J138" i="9"/>
  <c r="K138" i="9" s="1"/>
  <c r="J138" i="8"/>
  <c r="K138" i="8" s="1"/>
  <c r="J138" i="7"/>
  <c r="K138" i="7" s="1"/>
  <c r="J138" i="6"/>
  <c r="K138" i="6" s="1"/>
  <c r="J138" i="1"/>
  <c r="K138" i="1" s="1"/>
  <c r="J134" i="13"/>
  <c r="K134" i="13" s="1"/>
  <c r="J134" i="5"/>
  <c r="K134" i="5" s="1"/>
  <c r="J134" i="11"/>
  <c r="K134" i="11" s="1"/>
  <c r="J134" i="10"/>
  <c r="K134" i="10" s="1"/>
  <c r="J134" i="9"/>
  <c r="K134" i="9" s="1"/>
  <c r="J134" i="8"/>
  <c r="K134" i="8" s="1"/>
  <c r="J134" i="7"/>
  <c r="K134" i="7" s="1"/>
  <c r="J134" i="6"/>
  <c r="K134" i="6" s="1"/>
  <c r="J134" i="1"/>
  <c r="K134" i="1" s="1"/>
  <c r="J130" i="13"/>
  <c r="K130" i="13" s="1"/>
  <c r="J130" i="5"/>
  <c r="K130" i="5" s="1"/>
  <c r="J130" i="11"/>
  <c r="K130" i="11" s="1"/>
  <c r="J130" i="10"/>
  <c r="K130" i="10" s="1"/>
  <c r="J130" i="9"/>
  <c r="K130" i="9" s="1"/>
  <c r="J130" i="8"/>
  <c r="K130" i="8" s="1"/>
  <c r="J130" i="7"/>
  <c r="K130" i="7" s="1"/>
  <c r="J130" i="6"/>
  <c r="K130" i="6" s="1"/>
  <c r="J130" i="1"/>
  <c r="K130" i="1" s="1"/>
  <c r="J126" i="13"/>
  <c r="K126" i="13" s="1"/>
  <c r="J126" i="5"/>
  <c r="K126" i="5" s="1"/>
  <c r="J126" i="11"/>
  <c r="K126" i="11" s="1"/>
  <c r="J126" i="10"/>
  <c r="K126" i="10" s="1"/>
  <c r="J126" i="9"/>
  <c r="K126" i="9" s="1"/>
  <c r="J126" i="8"/>
  <c r="K126" i="8" s="1"/>
  <c r="J126" i="7"/>
  <c r="K126" i="7" s="1"/>
  <c r="J126" i="6"/>
  <c r="K126" i="6" s="1"/>
  <c r="J126" i="1"/>
  <c r="K126" i="1" s="1"/>
  <c r="J122" i="13"/>
  <c r="K122" i="13" s="1"/>
  <c r="J122" i="5"/>
  <c r="K122" i="5" s="1"/>
  <c r="J122" i="11"/>
  <c r="K122" i="11" s="1"/>
  <c r="J122" i="10"/>
  <c r="K122" i="10" s="1"/>
  <c r="J122" i="9"/>
  <c r="K122" i="9" s="1"/>
  <c r="J122" i="8"/>
  <c r="K122" i="8" s="1"/>
  <c r="J122" i="7"/>
  <c r="K122" i="7" s="1"/>
  <c r="J122" i="6"/>
  <c r="K122" i="6" s="1"/>
  <c r="J122" i="1"/>
  <c r="K122" i="1" s="1"/>
  <c r="J118" i="13"/>
  <c r="K118" i="13" s="1"/>
  <c r="J118" i="5"/>
  <c r="K118" i="5" s="1"/>
  <c r="J118" i="11"/>
  <c r="K118" i="11" s="1"/>
  <c r="J118" i="10"/>
  <c r="K118" i="10" s="1"/>
  <c r="J118" i="9"/>
  <c r="K118" i="9" s="1"/>
  <c r="J118" i="8"/>
  <c r="K118" i="8" s="1"/>
  <c r="J118" i="7"/>
  <c r="K118" i="7" s="1"/>
  <c r="J118" i="6"/>
  <c r="K118" i="6" s="1"/>
  <c r="J118" i="1"/>
  <c r="K118" i="1" s="1"/>
  <c r="J114" i="13"/>
  <c r="K114" i="13" s="1"/>
  <c r="J114" i="5"/>
  <c r="K114" i="5" s="1"/>
  <c r="J114" i="11"/>
  <c r="K114" i="11" s="1"/>
  <c r="J114" i="10"/>
  <c r="K114" i="10" s="1"/>
  <c r="J114" i="9"/>
  <c r="K114" i="9" s="1"/>
  <c r="J114" i="8"/>
  <c r="K114" i="8" s="1"/>
  <c r="J114" i="7"/>
  <c r="K114" i="7" s="1"/>
  <c r="J114" i="6"/>
  <c r="K114" i="6" s="1"/>
  <c r="J114" i="1"/>
  <c r="K114" i="1" s="1"/>
  <c r="J110" i="13"/>
  <c r="K110" i="13" s="1"/>
  <c r="J110" i="5"/>
  <c r="K110" i="5" s="1"/>
  <c r="J110" i="11"/>
  <c r="K110" i="11" s="1"/>
  <c r="J110" i="10"/>
  <c r="K110" i="10" s="1"/>
  <c r="J110" i="9"/>
  <c r="K110" i="9" s="1"/>
  <c r="J110" i="8"/>
  <c r="K110" i="8" s="1"/>
  <c r="J110" i="7"/>
  <c r="K110" i="7" s="1"/>
  <c r="J110" i="6"/>
  <c r="K110" i="6" s="1"/>
  <c r="J110" i="1"/>
  <c r="K110" i="1" s="1"/>
  <c r="J106" i="13"/>
  <c r="K106" i="13" s="1"/>
  <c r="J106" i="5"/>
  <c r="K106" i="5" s="1"/>
  <c r="J106" i="11"/>
  <c r="K106" i="11" s="1"/>
  <c r="J106" i="10"/>
  <c r="K106" i="10" s="1"/>
  <c r="J106" i="9"/>
  <c r="K106" i="9" s="1"/>
  <c r="J106" i="8"/>
  <c r="K106" i="8" s="1"/>
  <c r="J106" i="7"/>
  <c r="K106" i="7" s="1"/>
  <c r="J106" i="6"/>
  <c r="K106" i="6" s="1"/>
  <c r="J106" i="1"/>
  <c r="K106" i="1" s="1"/>
  <c r="J102" i="13"/>
  <c r="K102" i="13" s="1"/>
  <c r="J102" i="5"/>
  <c r="K102" i="5" s="1"/>
  <c r="J102" i="11"/>
  <c r="K102" i="11" s="1"/>
  <c r="J102" i="10"/>
  <c r="K102" i="10" s="1"/>
  <c r="J102" i="9"/>
  <c r="K102" i="9" s="1"/>
  <c r="J102" i="8"/>
  <c r="K102" i="8" s="1"/>
  <c r="J102" i="7"/>
  <c r="K102" i="7" s="1"/>
  <c r="J102" i="6"/>
  <c r="K102" i="6" s="1"/>
  <c r="J102" i="1"/>
  <c r="K102" i="1" s="1"/>
  <c r="J98" i="13"/>
  <c r="K98" i="13" s="1"/>
  <c r="J98" i="5"/>
  <c r="K98" i="5" s="1"/>
  <c r="J98" i="11"/>
  <c r="K98" i="11" s="1"/>
  <c r="J98" i="10"/>
  <c r="K98" i="10" s="1"/>
  <c r="J98" i="9"/>
  <c r="K98" i="9" s="1"/>
  <c r="J98" i="8"/>
  <c r="K98" i="8" s="1"/>
  <c r="J98" i="7"/>
  <c r="K98" i="7" s="1"/>
  <c r="J98" i="6"/>
  <c r="K98" i="6" s="1"/>
  <c r="J98" i="1"/>
  <c r="K98" i="1" s="1"/>
  <c r="J94" i="13"/>
  <c r="K94" i="13" s="1"/>
  <c r="J94" i="5"/>
  <c r="K94" i="5" s="1"/>
  <c r="J94" i="11"/>
  <c r="K94" i="11" s="1"/>
  <c r="J94" i="10"/>
  <c r="K94" i="10" s="1"/>
  <c r="J94" i="9"/>
  <c r="K94" i="9" s="1"/>
  <c r="J94" i="8"/>
  <c r="K94" i="8" s="1"/>
  <c r="J94" i="7"/>
  <c r="K94" i="7" s="1"/>
  <c r="J94" i="6"/>
  <c r="K94" i="6" s="1"/>
  <c r="J94" i="1"/>
  <c r="K94" i="1" s="1"/>
  <c r="J90" i="13"/>
  <c r="K90" i="13" s="1"/>
  <c r="J90" i="5"/>
  <c r="K90" i="5" s="1"/>
  <c r="J90" i="11"/>
  <c r="K90" i="11" s="1"/>
  <c r="J90" i="10"/>
  <c r="K90" i="10" s="1"/>
  <c r="J90" i="9"/>
  <c r="K90" i="9" s="1"/>
  <c r="J90" i="8"/>
  <c r="K90" i="8" s="1"/>
  <c r="J90" i="7"/>
  <c r="K90" i="7" s="1"/>
  <c r="J90" i="6"/>
  <c r="K90" i="6" s="1"/>
  <c r="J90" i="1"/>
  <c r="K90" i="1" s="1"/>
  <c r="J86" i="13"/>
  <c r="K86" i="13" s="1"/>
  <c r="J86" i="5"/>
  <c r="K86" i="5" s="1"/>
  <c r="J86" i="11"/>
  <c r="K86" i="11" s="1"/>
  <c r="J86" i="10"/>
  <c r="K86" i="10" s="1"/>
  <c r="J86" i="9"/>
  <c r="K86" i="9" s="1"/>
  <c r="J86" i="8"/>
  <c r="K86" i="8" s="1"/>
  <c r="J86" i="7"/>
  <c r="K86" i="7" s="1"/>
  <c r="J86" i="6"/>
  <c r="K86" i="6" s="1"/>
  <c r="J86" i="1"/>
  <c r="K86" i="1" s="1"/>
  <c r="J82" i="13"/>
  <c r="K82" i="13" s="1"/>
  <c r="J82" i="5"/>
  <c r="K82" i="5" s="1"/>
  <c r="J82" i="11"/>
  <c r="K82" i="11" s="1"/>
  <c r="J82" i="10"/>
  <c r="K82" i="10" s="1"/>
  <c r="J82" i="9"/>
  <c r="K82" i="9" s="1"/>
  <c r="J82" i="8"/>
  <c r="K82" i="8" s="1"/>
  <c r="J82" i="7"/>
  <c r="K82" i="7" s="1"/>
  <c r="J82" i="6"/>
  <c r="K82" i="6" s="1"/>
  <c r="J82" i="1"/>
  <c r="K82" i="1" s="1"/>
  <c r="J78" i="13"/>
  <c r="K78" i="13" s="1"/>
  <c r="J78" i="5"/>
  <c r="K78" i="5" s="1"/>
  <c r="J78" i="11"/>
  <c r="K78" i="11" s="1"/>
  <c r="J78" i="10"/>
  <c r="K78" i="10" s="1"/>
  <c r="J78" i="9"/>
  <c r="K78" i="9" s="1"/>
  <c r="J78" i="8"/>
  <c r="K78" i="8" s="1"/>
  <c r="J78" i="7"/>
  <c r="K78" i="7" s="1"/>
  <c r="J78" i="6"/>
  <c r="K78" i="6" s="1"/>
  <c r="J78" i="1"/>
  <c r="K78" i="1" s="1"/>
  <c r="J74" i="13"/>
  <c r="K74" i="13" s="1"/>
  <c r="J74" i="5"/>
  <c r="K74" i="5" s="1"/>
  <c r="J74" i="11"/>
  <c r="K74" i="11" s="1"/>
  <c r="J74" i="10"/>
  <c r="K74" i="10" s="1"/>
  <c r="J74" i="9"/>
  <c r="K74" i="9" s="1"/>
  <c r="J74" i="8"/>
  <c r="K74" i="8" s="1"/>
  <c r="J74" i="7"/>
  <c r="K74" i="7" s="1"/>
  <c r="J74" i="6"/>
  <c r="K74" i="6" s="1"/>
  <c r="J74" i="1"/>
  <c r="K74" i="1" s="1"/>
  <c r="J70" i="13"/>
  <c r="K70" i="13" s="1"/>
  <c r="J70" i="5"/>
  <c r="K70" i="5" s="1"/>
  <c r="J70" i="11"/>
  <c r="K70" i="11" s="1"/>
  <c r="J70" i="10"/>
  <c r="K70" i="10" s="1"/>
  <c r="J70" i="9"/>
  <c r="K70" i="9" s="1"/>
  <c r="J70" i="8"/>
  <c r="K70" i="8" s="1"/>
  <c r="J70" i="7"/>
  <c r="K70" i="7" s="1"/>
  <c r="J70" i="6"/>
  <c r="K70" i="6" s="1"/>
  <c r="J70" i="1"/>
  <c r="K70" i="1" s="1"/>
  <c r="J66" i="13"/>
  <c r="K66" i="13" s="1"/>
  <c r="J66" i="5"/>
  <c r="K66" i="5" s="1"/>
  <c r="J66" i="11"/>
  <c r="K66" i="11" s="1"/>
  <c r="J66" i="10"/>
  <c r="K66" i="10" s="1"/>
  <c r="J66" i="9"/>
  <c r="K66" i="9" s="1"/>
  <c r="J66" i="8"/>
  <c r="K66" i="8" s="1"/>
  <c r="J66" i="7"/>
  <c r="K66" i="7" s="1"/>
  <c r="J66" i="6"/>
  <c r="K66" i="6" s="1"/>
  <c r="J66" i="1"/>
  <c r="K66" i="1" s="1"/>
  <c r="J62" i="13"/>
  <c r="K62" i="13" s="1"/>
  <c r="J62" i="5"/>
  <c r="K62" i="5" s="1"/>
  <c r="J62" i="11"/>
  <c r="K62" i="11" s="1"/>
  <c r="J62" i="10"/>
  <c r="K62" i="10" s="1"/>
  <c r="J62" i="9"/>
  <c r="K62" i="9" s="1"/>
  <c r="J62" i="8"/>
  <c r="K62" i="8" s="1"/>
  <c r="J62" i="7"/>
  <c r="K62" i="7" s="1"/>
  <c r="J62" i="6"/>
  <c r="K62" i="6" s="1"/>
  <c r="J62" i="1"/>
  <c r="K62" i="1" s="1"/>
  <c r="J58" i="13"/>
  <c r="K58" i="13" s="1"/>
  <c r="J58" i="5"/>
  <c r="K58" i="5" s="1"/>
  <c r="J58" i="11"/>
  <c r="K58" i="11" s="1"/>
  <c r="J58" i="10"/>
  <c r="K58" i="10" s="1"/>
  <c r="J58" i="9"/>
  <c r="K58" i="9" s="1"/>
  <c r="J58" i="8"/>
  <c r="K58" i="8" s="1"/>
  <c r="J58" i="7"/>
  <c r="K58" i="7" s="1"/>
  <c r="J58" i="6"/>
  <c r="K58" i="6" s="1"/>
  <c r="J58" i="1"/>
  <c r="K58" i="1" s="1"/>
  <c r="J54" i="13"/>
  <c r="K54" i="13" s="1"/>
  <c r="J54" i="5"/>
  <c r="K54" i="5" s="1"/>
  <c r="J54" i="11"/>
  <c r="K54" i="11" s="1"/>
  <c r="J54" i="10"/>
  <c r="K54" i="10" s="1"/>
  <c r="J54" i="9"/>
  <c r="K54" i="9" s="1"/>
  <c r="J54" i="8"/>
  <c r="K54" i="8" s="1"/>
  <c r="J54" i="7"/>
  <c r="K54" i="7" s="1"/>
  <c r="J54" i="6"/>
  <c r="K54" i="6" s="1"/>
  <c r="J54" i="1"/>
  <c r="K54" i="1" s="1"/>
  <c r="J50" i="13"/>
  <c r="K50" i="13" s="1"/>
  <c r="J50" i="5"/>
  <c r="K50" i="5" s="1"/>
  <c r="J50" i="11"/>
  <c r="K50" i="11" s="1"/>
  <c r="J50" i="10"/>
  <c r="K50" i="10" s="1"/>
  <c r="J50" i="9"/>
  <c r="K50" i="9" s="1"/>
  <c r="J50" i="8"/>
  <c r="K50" i="8" s="1"/>
  <c r="J50" i="7"/>
  <c r="K50" i="7" s="1"/>
  <c r="J50" i="6"/>
  <c r="K50" i="6" s="1"/>
  <c r="J50" i="1"/>
  <c r="K50" i="1" s="1"/>
  <c r="J46" i="13"/>
  <c r="K46" i="13" s="1"/>
  <c r="J46" i="5"/>
  <c r="K46" i="5" s="1"/>
  <c r="J46" i="11"/>
  <c r="K46" i="11" s="1"/>
  <c r="J46" i="10"/>
  <c r="K46" i="10" s="1"/>
  <c r="J46" i="9"/>
  <c r="K46" i="9" s="1"/>
  <c r="J46" i="8"/>
  <c r="K46" i="8" s="1"/>
  <c r="J46" i="7"/>
  <c r="K46" i="7" s="1"/>
  <c r="J46" i="6"/>
  <c r="K46" i="6" s="1"/>
  <c r="J46" i="1"/>
  <c r="K46" i="1" s="1"/>
  <c r="J42" i="13"/>
  <c r="K42" i="13" s="1"/>
  <c r="J42" i="5"/>
  <c r="K42" i="5" s="1"/>
  <c r="J42" i="11"/>
  <c r="K42" i="11" s="1"/>
  <c r="J42" i="10"/>
  <c r="K42" i="10" s="1"/>
  <c r="J42" i="9"/>
  <c r="K42" i="9" s="1"/>
  <c r="J42" i="8"/>
  <c r="K42" i="8" s="1"/>
  <c r="J42" i="7"/>
  <c r="K42" i="7" s="1"/>
  <c r="J42" i="6"/>
  <c r="K42" i="6" s="1"/>
  <c r="J42" i="1"/>
  <c r="K42" i="1" s="1"/>
  <c r="J38" i="13"/>
  <c r="K38" i="13" s="1"/>
  <c r="J38" i="5"/>
  <c r="K38" i="5" s="1"/>
  <c r="J38" i="11"/>
  <c r="K38" i="11" s="1"/>
  <c r="J38" i="10"/>
  <c r="K38" i="10" s="1"/>
  <c r="J38" i="9"/>
  <c r="K38" i="9" s="1"/>
  <c r="J38" i="8"/>
  <c r="K38" i="8" s="1"/>
  <c r="J38" i="7"/>
  <c r="K38" i="7" s="1"/>
  <c r="J38" i="6"/>
  <c r="K38" i="6" s="1"/>
  <c r="J38" i="1"/>
  <c r="K38" i="1" s="1"/>
  <c r="J34" i="13"/>
  <c r="K34" i="13" s="1"/>
  <c r="J34" i="5"/>
  <c r="K34" i="5" s="1"/>
  <c r="J34" i="11"/>
  <c r="K34" i="11" s="1"/>
  <c r="J34" i="10"/>
  <c r="K34" i="10" s="1"/>
  <c r="J34" i="9"/>
  <c r="K34" i="9" s="1"/>
  <c r="J34" i="8"/>
  <c r="K34" i="8" s="1"/>
  <c r="J34" i="7"/>
  <c r="K34" i="7" s="1"/>
  <c r="J34" i="6"/>
  <c r="K34" i="6" s="1"/>
  <c r="J34" i="1"/>
  <c r="K34" i="1" s="1"/>
  <c r="J30" i="13"/>
  <c r="K30" i="13" s="1"/>
  <c r="J30" i="5"/>
  <c r="K30" i="5" s="1"/>
  <c r="J30" i="11"/>
  <c r="K30" i="11" s="1"/>
  <c r="J30" i="10"/>
  <c r="K30" i="10" s="1"/>
  <c r="J30" i="9"/>
  <c r="K30" i="9" s="1"/>
  <c r="J30" i="8"/>
  <c r="K30" i="8" s="1"/>
  <c r="J30" i="7"/>
  <c r="K30" i="7" s="1"/>
  <c r="J30" i="6"/>
  <c r="K30" i="6" s="1"/>
  <c r="J30" i="1"/>
  <c r="K30" i="1" s="1"/>
  <c r="J26" i="13"/>
  <c r="K26" i="13" s="1"/>
  <c r="J26" i="5"/>
  <c r="K26" i="5" s="1"/>
  <c r="J26" i="11"/>
  <c r="K26" i="11" s="1"/>
  <c r="J26" i="10"/>
  <c r="K26" i="10" s="1"/>
  <c r="J26" i="9"/>
  <c r="K26" i="9" s="1"/>
  <c r="J26" i="8"/>
  <c r="K26" i="8" s="1"/>
  <c r="J26" i="7"/>
  <c r="K26" i="7" s="1"/>
  <c r="J26" i="6"/>
  <c r="K26" i="6" s="1"/>
  <c r="J26" i="1"/>
  <c r="K26" i="1" s="1"/>
  <c r="J18" i="13"/>
  <c r="K18" i="13" s="1"/>
  <c r="J18" i="5"/>
  <c r="K18" i="5" s="1"/>
  <c r="J18" i="11"/>
  <c r="K18" i="11" s="1"/>
  <c r="J18" i="10"/>
  <c r="K18" i="10" s="1"/>
  <c r="J18" i="8"/>
  <c r="K18" i="8" s="1"/>
  <c r="J18" i="9"/>
  <c r="K18" i="9" s="1"/>
  <c r="J18" i="7"/>
  <c r="K18" i="7" s="1"/>
  <c r="J18" i="1"/>
  <c r="K18" i="1" s="1"/>
  <c r="J18" i="6"/>
  <c r="K18" i="6" s="1"/>
  <c r="J14" i="13"/>
  <c r="K14" i="13" s="1"/>
  <c r="J14" i="5"/>
  <c r="K14" i="5" s="1"/>
  <c r="J14" i="11"/>
  <c r="K14" i="11" s="1"/>
  <c r="J14" i="10"/>
  <c r="K14" i="10" s="1"/>
  <c r="J14" i="8"/>
  <c r="K14" i="8" s="1"/>
  <c r="J14" i="9"/>
  <c r="K14" i="9" s="1"/>
  <c r="J14" i="7"/>
  <c r="K14" i="7" s="1"/>
  <c r="J14" i="1"/>
  <c r="K14" i="1" s="1"/>
  <c r="J14" i="6"/>
  <c r="K14" i="6" s="1"/>
  <c r="J206" i="13"/>
  <c r="K206" i="13" s="1"/>
  <c r="J206" i="5"/>
  <c r="K206" i="5" s="1"/>
  <c r="J206" i="11"/>
  <c r="K206" i="11" s="1"/>
  <c r="J206" i="10"/>
  <c r="K206" i="10" s="1"/>
  <c r="J206" i="8"/>
  <c r="K206" i="8" s="1"/>
  <c r="J206" i="9"/>
  <c r="K206" i="9" s="1"/>
  <c r="J206" i="6"/>
  <c r="K206" i="6" s="1"/>
  <c r="J206" i="7"/>
  <c r="K206" i="7" s="1"/>
  <c r="J206" i="1"/>
  <c r="K206" i="1" s="1"/>
  <c r="J186" i="5"/>
  <c r="K186" i="5" s="1"/>
  <c r="J186" i="13"/>
  <c r="K186" i="13" s="1"/>
  <c r="J186" i="10"/>
  <c r="K186" i="10" s="1"/>
  <c r="J186" i="11"/>
  <c r="K186" i="11" s="1"/>
  <c r="J186" i="9"/>
  <c r="K186" i="9" s="1"/>
  <c r="J186" i="8"/>
  <c r="K186" i="8" s="1"/>
  <c r="J186" i="7"/>
  <c r="K186" i="7" s="1"/>
  <c r="J186" i="6"/>
  <c r="K186" i="6" s="1"/>
  <c r="J186" i="1"/>
  <c r="K186" i="1" s="1"/>
  <c r="J170" i="13"/>
  <c r="K170" i="13" s="1"/>
  <c r="J170" i="5"/>
  <c r="K170" i="5" s="1"/>
  <c r="J170" i="10"/>
  <c r="K170" i="10" s="1"/>
  <c r="J170" i="11"/>
  <c r="K170" i="11" s="1"/>
  <c r="J170" i="9"/>
  <c r="K170" i="9" s="1"/>
  <c r="J170" i="8"/>
  <c r="K170" i="8" s="1"/>
  <c r="J170" i="7"/>
  <c r="K170" i="7" s="1"/>
  <c r="J170" i="6"/>
  <c r="K170" i="6" s="1"/>
  <c r="J170" i="1"/>
  <c r="K170" i="1" s="1"/>
  <c r="J158" i="13"/>
  <c r="K158" i="13" s="1"/>
  <c r="J158" i="5"/>
  <c r="K158" i="5" s="1"/>
  <c r="J158" i="11"/>
  <c r="K158" i="11" s="1"/>
  <c r="J158" i="10"/>
  <c r="K158" i="10" s="1"/>
  <c r="J158" i="9"/>
  <c r="K158" i="9" s="1"/>
  <c r="J158" i="8"/>
  <c r="K158" i="8" s="1"/>
  <c r="J158" i="7"/>
  <c r="K158" i="7" s="1"/>
  <c r="J158" i="6"/>
  <c r="K158" i="6" s="1"/>
  <c r="J158" i="1"/>
  <c r="K158" i="1" s="1"/>
  <c r="J205" i="13"/>
  <c r="K205" i="13" s="1"/>
  <c r="J205" i="5"/>
  <c r="K205" i="5" s="1"/>
  <c r="J205" i="11"/>
  <c r="K205" i="11" s="1"/>
  <c r="J205" i="10"/>
  <c r="K205" i="10" s="1"/>
  <c r="J205" i="8"/>
  <c r="K205" i="8" s="1"/>
  <c r="J205" i="9"/>
  <c r="K205" i="9" s="1"/>
  <c r="J205" i="6"/>
  <c r="K205" i="6" s="1"/>
  <c r="J205" i="7"/>
  <c r="K205" i="7" s="1"/>
  <c r="J205" i="1"/>
  <c r="K205" i="1" s="1"/>
  <c r="J197" i="13"/>
  <c r="K197" i="13" s="1"/>
  <c r="J197" i="5"/>
  <c r="K197" i="5" s="1"/>
  <c r="J197" i="11"/>
  <c r="K197" i="11" s="1"/>
  <c r="J197" i="10"/>
  <c r="K197" i="10" s="1"/>
  <c r="J197" i="8"/>
  <c r="K197" i="8" s="1"/>
  <c r="J197" i="9"/>
  <c r="K197" i="9" s="1"/>
  <c r="J197" i="6"/>
  <c r="K197" i="6" s="1"/>
  <c r="J197" i="7"/>
  <c r="K197" i="7" s="1"/>
  <c r="J197" i="1"/>
  <c r="K197" i="1" s="1"/>
  <c r="J189" i="13"/>
  <c r="K189" i="13" s="1"/>
  <c r="J189" i="5"/>
  <c r="K189" i="5" s="1"/>
  <c r="J189" i="11"/>
  <c r="K189" i="11" s="1"/>
  <c r="J189" i="10"/>
  <c r="K189" i="10" s="1"/>
  <c r="J189" i="8"/>
  <c r="K189" i="8" s="1"/>
  <c r="J189" i="9"/>
  <c r="K189" i="9" s="1"/>
  <c r="J189" i="6"/>
  <c r="K189" i="6" s="1"/>
  <c r="J189" i="7"/>
  <c r="K189" i="7" s="1"/>
  <c r="J189" i="1"/>
  <c r="K189" i="1" s="1"/>
  <c r="J181" i="13"/>
  <c r="K181" i="13" s="1"/>
  <c r="J181" i="5"/>
  <c r="K181" i="5" s="1"/>
  <c r="J181" i="11"/>
  <c r="K181" i="11" s="1"/>
  <c r="J181" i="10"/>
  <c r="K181" i="10" s="1"/>
  <c r="J181" i="8"/>
  <c r="K181" i="8" s="1"/>
  <c r="J181" i="9"/>
  <c r="K181" i="9" s="1"/>
  <c r="J181" i="6"/>
  <c r="K181" i="6" s="1"/>
  <c r="J181" i="7"/>
  <c r="K181" i="7" s="1"/>
  <c r="J181" i="1"/>
  <c r="K181" i="1" s="1"/>
  <c r="J177" i="13"/>
  <c r="K177" i="13" s="1"/>
  <c r="J177" i="5"/>
  <c r="K177" i="5" s="1"/>
  <c r="J177" i="11"/>
  <c r="K177" i="11" s="1"/>
  <c r="J177" i="10"/>
  <c r="K177" i="10" s="1"/>
  <c r="J177" i="8"/>
  <c r="K177" i="8" s="1"/>
  <c r="J177" i="9"/>
  <c r="K177" i="9" s="1"/>
  <c r="J177" i="6"/>
  <c r="K177" i="6" s="1"/>
  <c r="J177" i="7"/>
  <c r="K177" i="7" s="1"/>
  <c r="J177" i="1"/>
  <c r="K177" i="1" s="1"/>
  <c r="J173" i="13"/>
  <c r="K173" i="13" s="1"/>
  <c r="J173" i="5"/>
  <c r="K173" i="5" s="1"/>
  <c r="J173" i="11"/>
  <c r="K173" i="11" s="1"/>
  <c r="J173" i="10"/>
  <c r="K173" i="10" s="1"/>
  <c r="J173" i="8"/>
  <c r="K173" i="8" s="1"/>
  <c r="J173" i="9"/>
  <c r="K173" i="9" s="1"/>
  <c r="J173" i="6"/>
  <c r="K173" i="6" s="1"/>
  <c r="J173" i="7"/>
  <c r="K173" i="7" s="1"/>
  <c r="J173" i="1"/>
  <c r="K173" i="1" s="1"/>
  <c r="J169" i="13"/>
  <c r="K169" i="13" s="1"/>
  <c r="J169" i="5"/>
  <c r="K169" i="5" s="1"/>
  <c r="J169" i="11"/>
  <c r="K169" i="11" s="1"/>
  <c r="J169" i="10"/>
  <c r="K169" i="10" s="1"/>
  <c r="J169" i="8"/>
  <c r="K169" i="8" s="1"/>
  <c r="J169" i="9"/>
  <c r="K169" i="9" s="1"/>
  <c r="J169" i="6"/>
  <c r="K169" i="6" s="1"/>
  <c r="J169" i="7"/>
  <c r="K169" i="7" s="1"/>
  <c r="J169" i="1"/>
  <c r="K169" i="1" s="1"/>
  <c r="J165" i="13"/>
  <c r="K165" i="13" s="1"/>
  <c r="J165" i="5"/>
  <c r="K165" i="5" s="1"/>
  <c r="J165" i="11"/>
  <c r="K165" i="11" s="1"/>
  <c r="J165" i="10"/>
  <c r="K165" i="10" s="1"/>
  <c r="J165" i="8"/>
  <c r="K165" i="8" s="1"/>
  <c r="J165" i="9"/>
  <c r="K165" i="9" s="1"/>
  <c r="J165" i="6"/>
  <c r="K165" i="6" s="1"/>
  <c r="J165" i="7"/>
  <c r="K165" i="7" s="1"/>
  <c r="J165" i="1"/>
  <c r="K165" i="1" s="1"/>
  <c r="J161" i="13"/>
  <c r="K161" i="13" s="1"/>
  <c r="J161" i="5"/>
  <c r="K161" i="5" s="1"/>
  <c r="J161" i="11"/>
  <c r="K161" i="11" s="1"/>
  <c r="J161" i="10"/>
  <c r="K161" i="10" s="1"/>
  <c r="J161" i="8"/>
  <c r="K161" i="8" s="1"/>
  <c r="J161" i="9"/>
  <c r="K161" i="9" s="1"/>
  <c r="J161" i="6"/>
  <c r="K161" i="6" s="1"/>
  <c r="J161" i="7"/>
  <c r="K161" i="7" s="1"/>
  <c r="J161" i="1"/>
  <c r="K161" i="1" s="1"/>
  <c r="J157" i="13"/>
  <c r="K157" i="13" s="1"/>
  <c r="J157" i="5"/>
  <c r="K157" i="5" s="1"/>
  <c r="J157" i="11"/>
  <c r="K157" i="11" s="1"/>
  <c r="J157" i="10"/>
  <c r="K157" i="10" s="1"/>
  <c r="J157" i="8"/>
  <c r="K157" i="8" s="1"/>
  <c r="J157" i="9"/>
  <c r="K157" i="9" s="1"/>
  <c r="J157" i="6"/>
  <c r="K157" i="6" s="1"/>
  <c r="J157" i="7"/>
  <c r="K157" i="7" s="1"/>
  <c r="J157" i="1"/>
  <c r="K157" i="1" s="1"/>
  <c r="J153" i="13"/>
  <c r="K153" i="13" s="1"/>
  <c r="J153" i="5"/>
  <c r="K153" i="5" s="1"/>
  <c r="J153" i="11"/>
  <c r="K153" i="11" s="1"/>
  <c r="J153" i="10"/>
  <c r="K153" i="10" s="1"/>
  <c r="J153" i="8"/>
  <c r="K153" i="8" s="1"/>
  <c r="J153" i="9"/>
  <c r="K153" i="9" s="1"/>
  <c r="J153" i="6"/>
  <c r="K153" i="6" s="1"/>
  <c r="J153" i="7"/>
  <c r="K153" i="7" s="1"/>
  <c r="J153" i="1"/>
  <c r="K153" i="1" s="1"/>
  <c r="J149" i="13"/>
  <c r="K149" i="13" s="1"/>
  <c r="J149" i="5"/>
  <c r="K149" i="5" s="1"/>
  <c r="J149" i="11"/>
  <c r="K149" i="11" s="1"/>
  <c r="J149" i="10"/>
  <c r="K149" i="10" s="1"/>
  <c r="J149" i="8"/>
  <c r="K149" i="8" s="1"/>
  <c r="J149" i="9"/>
  <c r="K149" i="9" s="1"/>
  <c r="J149" i="6"/>
  <c r="K149" i="6" s="1"/>
  <c r="J149" i="7"/>
  <c r="K149" i="7" s="1"/>
  <c r="J149" i="1"/>
  <c r="K149" i="1" s="1"/>
  <c r="J145" i="13"/>
  <c r="K145" i="13" s="1"/>
  <c r="J145" i="5"/>
  <c r="K145" i="5" s="1"/>
  <c r="J145" i="11"/>
  <c r="K145" i="11" s="1"/>
  <c r="J145" i="10"/>
  <c r="K145" i="10" s="1"/>
  <c r="J145" i="8"/>
  <c r="K145" i="8" s="1"/>
  <c r="J145" i="9"/>
  <c r="K145" i="9" s="1"/>
  <c r="J145" i="6"/>
  <c r="K145" i="6" s="1"/>
  <c r="J145" i="7"/>
  <c r="K145" i="7" s="1"/>
  <c r="J145" i="1"/>
  <c r="K145" i="1" s="1"/>
  <c r="J141" i="13"/>
  <c r="K141" i="13" s="1"/>
  <c r="J141" i="5"/>
  <c r="K141" i="5" s="1"/>
  <c r="J141" i="11"/>
  <c r="K141" i="11" s="1"/>
  <c r="J141" i="10"/>
  <c r="K141" i="10" s="1"/>
  <c r="J141" i="8"/>
  <c r="K141" i="8" s="1"/>
  <c r="J141" i="9"/>
  <c r="K141" i="9" s="1"/>
  <c r="J141" i="6"/>
  <c r="K141" i="6" s="1"/>
  <c r="J141" i="7"/>
  <c r="K141" i="7" s="1"/>
  <c r="J141" i="1"/>
  <c r="K141" i="1" s="1"/>
  <c r="J137" i="13"/>
  <c r="K137" i="13" s="1"/>
  <c r="J137" i="5"/>
  <c r="K137" i="5" s="1"/>
  <c r="J137" i="11"/>
  <c r="K137" i="11" s="1"/>
  <c r="J137" i="10"/>
  <c r="K137" i="10" s="1"/>
  <c r="J137" i="8"/>
  <c r="K137" i="8" s="1"/>
  <c r="J137" i="9"/>
  <c r="K137" i="9" s="1"/>
  <c r="J137" i="6"/>
  <c r="K137" i="6" s="1"/>
  <c r="J137" i="7"/>
  <c r="K137" i="7" s="1"/>
  <c r="J137" i="1"/>
  <c r="K137" i="1" s="1"/>
  <c r="J133" i="13"/>
  <c r="K133" i="13" s="1"/>
  <c r="J133" i="5"/>
  <c r="K133" i="5" s="1"/>
  <c r="J133" i="11"/>
  <c r="K133" i="11" s="1"/>
  <c r="J133" i="10"/>
  <c r="K133" i="10" s="1"/>
  <c r="J133" i="8"/>
  <c r="K133" i="8" s="1"/>
  <c r="J133" i="9"/>
  <c r="K133" i="9" s="1"/>
  <c r="J133" i="6"/>
  <c r="K133" i="6" s="1"/>
  <c r="J133" i="7"/>
  <c r="K133" i="7" s="1"/>
  <c r="J133" i="1"/>
  <c r="K133" i="1" s="1"/>
  <c r="J129" i="13"/>
  <c r="K129" i="13" s="1"/>
  <c r="J129" i="5"/>
  <c r="K129" i="5" s="1"/>
  <c r="J129" i="11"/>
  <c r="K129" i="11" s="1"/>
  <c r="J129" i="10"/>
  <c r="K129" i="10" s="1"/>
  <c r="J129" i="8"/>
  <c r="K129" i="8" s="1"/>
  <c r="J129" i="9"/>
  <c r="K129" i="9" s="1"/>
  <c r="J129" i="6"/>
  <c r="K129" i="6" s="1"/>
  <c r="J129" i="7"/>
  <c r="K129" i="7" s="1"/>
  <c r="J129" i="1"/>
  <c r="K129" i="1" s="1"/>
  <c r="J125" i="13"/>
  <c r="K125" i="13" s="1"/>
  <c r="J125" i="5"/>
  <c r="K125" i="5" s="1"/>
  <c r="J125" i="11"/>
  <c r="K125" i="11" s="1"/>
  <c r="J125" i="10"/>
  <c r="K125" i="10" s="1"/>
  <c r="J125" i="8"/>
  <c r="K125" i="8" s="1"/>
  <c r="J125" i="9"/>
  <c r="K125" i="9" s="1"/>
  <c r="J125" i="6"/>
  <c r="K125" i="6" s="1"/>
  <c r="J125" i="7"/>
  <c r="K125" i="7" s="1"/>
  <c r="J125" i="1"/>
  <c r="K125" i="1" s="1"/>
  <c r="J121" i="13"/>
  <c r="K121" i="13" s="1"/>
  <c r="J121" i="5"/>
  <c r="K121" i="5" s="1"/>
  <c r="J121" i="11"/>
  <c r="K121" i="11" s="1"/>
  <c r="J121" i="10"/>
  <c r="K121" i="10" s="1"/>
  <c r="J121" i="8"/>
  <c r="K121" i="8" s="1"/>
  <c r="J121" i="9"/>
  <c r="K121" i="9" s="1"/>
  <c r="J121" i="6"/>
  <c r="K121" i="6" s="1"/>
  <c r="J121" i="7"/>
  <c r="K121" i="7" s="1"/>
  <c r="J121" i="1"/>
  <c r="K121" i="1" s="1"/>
  <c r="J117" i="13"/>
  <c r="K117" i="13" s="1"/>
  <c r="J117" i="5"/>
  <c r="K117" i="5" s="1"/>
  <c r="J117" i="11"/>
  <c r="K117" i="11" s="1"/>
  <c r="J117" i="10"/>
  <c r="K117" i="10" s="1"/>
  <c r="J117" i="8"/>
  <c r="K117" i="8" s="1"/>
  <c r="J117" i="9"/>
  <c r="K117" i="9" s="1"/>
  <c r="J117" i="6"/>
  <c r="K117" i="6" s="1"/>
  <c r="J117" i="7"/>
  <c r="K117" i="7" s="1"/>
  <c r="J117" i="1"/>
  <c r="K117" i="1" s="1"/>
  <c r="J113" i="13"/>
  <c r="K113" i="13" s="1"/>
  <c r="J113" i="5"/>
  <c r="K113" i="5" s="1"/>
  <c r="J113" i="11"/>
  <c r="K113" i="11" s="1"/>
  <c r="J113" i="10"/>
  <c r="K113" i="10" s="1"/>
  <c r="J113" i="8"/>
  <c r="K113" i="8" s="1"/>
  <c r="J113" i="9"/>
  <c r="K113" i="9" s="1"/>
  <c r="J113" i="6"/>
  <c r="K113" i="6" s="1"/>
  <c r="J113" i="7"/>
  <c r="K113" i="7" s="1"/>
  <c r="J113" i="1"/>
  <c r="K113" i="1" s="1"/>
  <c r="J109" i="13"/>
  <c r="K109" i="13" s="1"/>
  <c r="J109" i="5"/>
  <c r="K109" i="5" s="1"/>
  <c r="J109" i="11"/>
  <c r="K109" i="11" s="1"/>
  <c r="J109" i="10"/>
  <c r="K109" i="10" s="1"/>
  <c r="J109" i="8"/>
  <c r="K109" i="8" s="1"/>
  <c r="J109" i="9"/>
  <c r="K109" i="9" s="1"/>
  <c r="J109" i="6"/>
  <c r="K109" i="6" s="1"/>
  <c r="J109" i="7"/>
  <c r="K109" i="7" s="1"/>
  <c r="J109" i="1"/>
  <c r="K109" i="1" s="1"/>
  <c r="J105" i="13"/>
  <c r="K105" i="13" s="1"/>
  <c r="J105" i="5"/>
  <c r="K105" i="5" s="1"/>
  <c r="J105" i="11"/>
  <c r="K105" i="11" s="1"/>
  <c r="J105" i="10"/>
  <c r="K105" i="10" s="1"/>
  <c r="J105" i="8"/>
  <c r="K105" i="8" s="1"/>
  <c r="J105" i="9"/>
  <c r="K105" i="9" s="1"/>
  <c r="J105" i="6"/>
  <c r="K105" i="6" s="1"/>
  <c r="J105" i="7"/>
  <c r="K105" i="7" s="1"/>
  <c r="J105" i="1"/>
  <c r="K105" i="1" s="1"/>
  <c r="J101" i="13"/>
  <c r="K101" i="13" s="1"/>
  <c r="J101" i="5"/>
  <c r="K101" i="5" s="1"/>
  <c r="J101" i="11"/>
  <c r="K101" i="11" s="1"/>
  <c r="J101" i="10"/>
  <c r="K101" i="10" s="1"/>
  <c r="J101" i="8"/>
  <c r="K101" i="8" s="1"/>
  <c r="J101" i="9"/>
  <c r="K101" i="9" s="1"/>
  <c r="J101" i="6"/>
  <c r="K101" i="6" s="1"/>
  <c r="J101" i="7"/>
  <c r="K101" i="7" s="1"/>
  <c r="J101" i="1"/>
  <c r="K101" i="1" s="1"/>
  <c r="J97" i="13"/>
  <c r="K97" i="13" s="1"/>
  <c r="J97" i="5"/>
  <c r="K97" i="5" s="1"/>
  <c r="J97" i="11"/>
  <c r="K97" i="11" s="1"/>
  <c r="J97" i="10"/>
  <c r="K97" i="10" s="1"/>
  <c r="J97" i="8"/>
  <c r="K97" i="8" s="1"/>
  <c r="J97" i="9"/>
  <c r="K97" i="9" s="1"/>
  <c r="J97" i="6"/>
  <c r="K97" i="6" s="1"/>
  <c r="J97" i="7"/>
  <c r="K97" i="7" s="1"/>
  <c r="J97" i="1"/>
  <c r="K97" i="1" s="1"/>
  <c r="J93" i="13"/>
  <c r="K93" i="13" s="1"/>
  <c r="J93" i="5"/>
  <c r="K93" i="5" s="1"/>
  <c r="J93" i="11"/>
  <c r="K93" i="11" s="1"/>
  <c r="J93" i="10"/>
  <c r="K93" i="10" s="1"/>
  <c r="J93" i="8"/>
  <c r="K93" i="8" s="1"/>
  <c r="J93" i="9"/>
  <c r="K93" i="9" s="1"/>
  <c r="J93" i="6"/>
  <c r="K93" i="6" s="1"/>
  <c r="J93" i="7"/>
  <c r="K93" i="7" s="1"/>
  <c r="J93" i="1"/>
  <c r="K93" i="1" s="1"/>
  <c r="J89" i="13"/>
  <c r="K89" i="13" s="1"/>
  <c r="J89" i="5"/>
  <c r="K89" i="5" s="1"/>
  <c r="J89" i="11"/>
  <c r="K89" i="11" s="1"/>
  <c r="J89" i="10"/>
  <c r="K89" i="10" s="1"/>
  <c r="J89" i="8"/>
  <c r="K89" i="8" s="1"/>
  <c r="J89" i="9"/>
  <c r="K89" i="9" s="1"/>
  <c r="J89" i="6"/>
  <c r="K89" i="6" s="1"/>
  <c r="J89" i="7"/>
  <c r="K89" i="7" s="1"/>
  <c r="J89" i="1"/>
  <c r="K89" i="1" s="1"/>
  <c r="J85" i="13"/>
  <c r="K85" i="13" s="1"/>
  <c r="J85" i="5"/>
  <c r="K85" i="5" s="1"/>
  <c r="J85" i="11"/>
  <c r="K85" i="11" s="1"/>
  <c r="J85" i="10"/>
  <c r="K85" i="10" s="1"/>
  <c r="J85" i="8"/>
  <c r="K85" i="8" s="1"/>
  <c r="J85" i="9"/>
  <c r="K85" i="9" s="1"/>
  <c r="J85" i="6"/>
  <c r="K85" i="6" s="1"/>
  <c r="J85" i="7"/>
  <c r="K85" i="7" s="1"/>
  <c r="J85" i="1"/>
  <c r="K85" i="1" s="1"/>
  <c r="J81" i="13"/>
  <c r="K81" i="13" s="1"/>
  <c r="J81" i="5"/>
  <c r="K81" i="5" s="1"/>
  <c r="J81" i="11"/>
  <c r="K81" i="11" s="1"/>
  <c r="J81" i="10"/>
  <c r="K81" i="10" s="1"/>
  <c r="J81" i="8"/>
  <c r="K81" i="8" s="1"/>
  <c r="J81" i="9"/>
  <c r="K81" i="9" s="1"/>
  <c r="J81" i="6"/>
  <c r="K81" i="6" s="1"/>
  <c r="J81" i="7"/>
  <c r="K81" i="7" s="1"/>
  <c r="J81" i="1"/>
  <c r="K81" i="1" s="1"/>
  <c r="J77" i="13"/>
  <c r="K77" i="13" s="1"/>
  <c r="J77" i="5"/>
  <c r="K77" i="5" s="1"/>
  <c r="J77" i="11"/>
  <c r="K77" i="11" s="1"/>
  <c r="J77" i="10"/>
  <c r="K77" i="10" s="1"/>
  <c r="J77" i="8"/>
  <c r="K77" i="8" s="1"/>
  <c r="J77" i="9"/>
  <c r="K77" i="9" s="1"/>
  <c r="J77" i="6"/>
  <c r="K77" i="6" s="1"/>
  <c r="J77" i="7"/>
  <c r="K77" i="7" s="1"/>
  <c r="J77" i="1"/>
  <c r="K77" i="1" s="1"/>
  <c r="J73" i="13"/>
  <c r="K73" i="13" s="1"/>
  <c r="J73" i="5"/>
  <c r="K73" i="5" s="1"/>
  <c r="J73" i="11"/>
  <c r="K73" i="11" s="1"/>
  <c r="J73" i="10"/>
  <c r="K73" i="10" s="1"/>
  <c r="J73" i="8"/>
  <c r="K73" i="8" s="1"/>
  <c r="J73" i="9"/>
  <c r="K73" i="9" s="1"/>
  <c r="J73" i="6"/>
  <c r="K73" i="6" s="1"/>
  <c r="J73" i="7"/>
  <c r="K73" i="7" s="1"/>
  <c r="J73" i="1"/>
  <c r="K73" i="1" s="1"/>
  <c r="J69" i="13"/>
  <c r="K69" i="13" s="1"/>
  <c r="J69" i="5"/>
  <c r="K69" i="5" s="1"/>
  <c r="J69" i="11"/>
  <c r="K69" i="11" s="1"/>
  <c r="J69" i="10"/>
  <c r="K69" i="10" s="1"/>
  <c r="J69" i="8"/>
  <c r="K69" i="8" s="1"/>
  <c r="J69" i="9"/>
  <c r="K69" i="9" s="1"/>
  <c r="J69" i="6"/>
  <c r="K69" i="6" s="1"/>
  <c r="J69" i="7"/>
  <c r="K69" i="7" s="1"/>
  <c r="J69" i="1"/>
  <c r="K69" i="1" s="1"/>
  <c r="J65" i="13"/>
  <c r="K65" i="13" s="1"/>
  <c r="J65" i="5"/>
  <c r="K65" i="5" s="1"/>
  <c r="J65" i="11"/>
  <c r="K65" i="11" s="1"/>
  <c r="J65" i="10"/>
  <c r="K65" i="10" s="1"/>
  <c r="J65" i="8"/>
  <c r="K65" i="8" s="1"/>
  <c r="J65" i="9"/>
  <c r="K65" i="9" s="1"/>
  <c r="J65" i="6"/>
  <c r="K65" i="6" s="1"/>
  <c r="J65" i="7"/>
  <c r="K65" i="7" s="1"/>
  <c r="J65" i="1"/>
  <c r="K65" i="1" s="1"/>
  <c r="J61" i="13"/>
  <c r="K61" i="13" s="1"/>
  <c r="J61" i="5"/>
  <c r="K61" i="5" s="1"/>
  <c r="J61" i="11"/>
  <c r="K61" i="11" s="1"/>
  <c r="J61" i="10"/>
  <c r="K61" i="10" s="1"/>
  <c r="J61" i="8"/>
  <c r="K61" i="8" s="1"/>
  <c r="J61" i="9"/>
  <c r="K61" i="9" s="1"/>
  <c r="J61" i="6"/>
  <c r="K61" i="6" s="1"/>
  <c r="J61" i="7"/>
  <c r="K61" i="7" s="1"/>
  <c r="J61" i="1"/>
  <c r="K61" i="1" s="1"/>
  <c r="J57" i="13"/>
  <c r="K57" i="13" s="1"/>
  <c r="J57" i="5"/>
  <c r="K57" i="5" s="1"/>
  <c r="J57" i="11"/>
  <c r="K57" i="11" s="1"/>
  <c r="J57" i="10"/>
  <c r="K57" i="10" s="1"/>
  <c r="J57" i="8"/>
  <c r="K57" i="8" s="1"/>
  <c r="J57" i="9"/>
  <c r="K57" i="9" s="1"/>
  <c r="J57" i="6"/>
  <c r="K57" i="6" s="1"/>
  <c r="J57" i="7"/>
  <c r="K57" i="7" s="1"/>
  <c r="J57" i="1"/>
  <c r="K57" i="1" s="1"/>
  <c r="J53" i="13"/>
  <c r="K53" i="13" s="1"/>
  <c r="J53" i="5"/>
  <c r="K53" i="5" s="1"/>
  <c r="J53" i="11"/>
  <c r="K53" i="11" s="1"/>
  <c r="J53" i="10"/>
  <c r="K53" i="10" s="1"/>
  <c r="J53" i="8"/>
  <c r="K53" i="8" s="1"/>
  <c r="J53" i="9"/>
  <c r="K53" i="9" s="1"/>
  <c r="J53" i="6"/>
  <c r="K53" i="6" s="1"/>
  <c r="J53" i="7"/>
  <c r="K53" i="7" s="1"/>
  <c r="J53" i="1"/>
  <c r="K53" i="1" s="1"/>
  <c r="J49" i="13"/>
  <c r="K49" i="13" s="1"/>
  <c r="J49" i="5"/>
  <c r="K49" i="5" s="1"/>
  <c r="J49" i="11"/>
  <c r="K49" i="11" s="1"/>
  <c r="J49" i="10"/>
  <c r="K49" i="10" s="1"/>
  <c r="J49" i="8"/>
  <c r="K49" i="8" s="1"/>
  <c r="J49" i="9"/>
  <c r="K49" i="9" s="1"/>
  <c r="J49" i="6"/>
  <c r="K49" i="6" s="1"/>
  <c r="J49" i="7"/>
  <c r="K49" i="7" s="1"/>
  <c r="J49" i="1"/>
  <c r="K49" i="1" s="1"/>
  <c r="J45" i="13"/>
  <c r="K45" i="13" s="1"/>
  <c r="J45" i="5"/>
  <c r="K45" i="5" s="1"/>
  <c r="J45" i="11"/>
  <c r="K45" i="11" s="1"/>
  <c r="J45" i="10"/>
  <c r="K45" i="10" s="1"/>
  <c r="J45" i="8"/>
  <c r="K45" i="8" s="1"/>
  <c r="J45" i="9"/>
  <c r="K45" i="9" s="1"/>
  <c r="J45" i="6"/>
  <c r="K45" i="6" s="1"/>
  <c r="J45" i="7"/>
  <c r="K45" i="7" s="1"/>
  <c r="J45" i="1"/>
  <c r="K45" i="1" s="1"/>
  <c r="J41" i="13"/>
  <c r="K41" i="13" s="1"/>
  <c r="J41" i="5"/>
  <c r="K41" i="5" s="1"/>
  <c r="J41" i="11"/>
  <c r="K41" i="11" s="1"/>
  <c r="J41" i="10"/>
  <c r="K41" i="10" s="1"/>
  <c r="J41" i="8"/>
  <c r="K41" i="8" s="1"/>
  <c r="J41" i="9"/>
  <c r="K41" i="9" s="1"/>
  <c r="J41" i="6"/>
  <c r="K41" i="6" s="1"/>
  <c r="J41" i="7"/>
  <c r="K41" i="7" s="1"/>
  <c r="J41" i="1"/>
  <c r="K41" i="1" s="1"/>
  <c r="J37" i="13"/>
  <c r="K37" i="13" s="1"/>
  <c r="J37" i="5"/>
  <c r="K37" i="5" s="1"/>
  <c r="J37" i="11"/>
  <c r="K37" i="11" s="1"/>
  <c r="J37" i="10"/>
  <c r="K37" i="10" s="1"/>
  <c r="J37" i="8"/>
  <c r="K37" i="8" s="1"/>
  <c r="J37" i="9"/>
  <c r="K37" i="9" s="1"/>
  <c r="J37" i="6"/>
  <c r="K37" i="6" s="1"/>
  <c r="J37" i="7"/>
  <c r="K37" i="7" s="1"/>
  <c r="J37" i="1"/>
  <c r="K37" i="1" s="1"/>
  <c r="J33" i="13"/>
  <c r="K33" i="13" s="1"/>
  <c r="J33" i="5"/>
  <c r="K33" i="5" s="1"/>
  <c r="J33" i="11"/>
  <c r="K33" i="11" s="1"/>
  <c r="J33" i="10"/>
  <c r="K33" i="10" s="1"/>
  <c r="J33" i="8"/>
  <c r="K33" i="8" s="1"/>
  <c r="J33" i="9"/>
  <c r="K33" i="9" s="1"/>
  <c r="J33" i="6"/>
  <c r="K33" i="6" s="1"/>
  <c r="J33" i="7"/>
  <c r="K33" i="7" s="1"/>
  <c r="J33" i="1"/>
  <c r="K33" i="1" s="1"/>
  <c r="J29" i="13"/>
  <c r="K29" i="13" s="1"/>
  <c r="J29" i="5"/>
  <c r="K29" i="5" s="1"/>
  <c r="J29" i="11"/>
  <c r="K29" i="11" s="1"/>
  <c r="J29" i="10"/>
  <c r="K29" i="10" s="1"/>
  <c r="J29" i="8"/>
  <c r="K29" i="8" s="1"/>
  <c r="J29" i="9"/>
  <c r="K29" i="9" s="1"/>
  <c r="J29" i="6"/>
  <c r="K29" i="6" s="1"/>
  <c r="J29" i="7"/>
  <c r="K29" i="7" s="1"/>
  <c r="J29" i="1"/>
  <c r="K29" i="1" s="1"/>
  <c r="J25" i="13"/>
  <c r="K25" i="13" s="1"/>
  <c r="J25" i="5"/>
  <c r="K25" i="5" s="1"/>
  <c r="J25" i="11"/>
  <c r="K25" i="11" s="1"/>
  <c r="J25" i="10"/>
  <c r="K25" i="10" s="1"/>
  <c r="J25" i="8"/>
  <c r="K25" i="8" s="1"/>
  <c r="J25" i="9"/>
  <c r="K25" i="9" s="1"/>
  <c r="J25" i="6"/>
  <c r="K25" i="6" s="1"/>
  <c r="J25" i="7"/>
  <c r="K25" i="7" s="1"/>
  <c r="J25" i="1"/>
  <c r="K25" i="1" s="1"/>
  <c r="J17" i="13"/>
  <c r="K17" i="13" s="1"/>
  <c r="J17" i="5"/>
  <c r="K17" i="5" s="1"/>
  <c r="J17" i="11"/>
  <c r="K17" i="11" s="1"/>
  <c r="J17" i="10"/>
  <c r="K17" i="10" s="1"/>
  <c r="J17" i="8"/>
  <c r="K17" i="8" s="1"/>
  <c r="J17" i="9"/>
  <c r="K17" i="9" s="1"/>
  <c r="J17" i="7"/>
  <c r="K17" i="7" s="1"/>
  <c r="J17" i="6"/>
  <c r="K17" i="6" s="1"/>
  <c r="J17" i="1"/>
  <c r="K17" i="1" s="1"/>
  <c r="J13" i="1"/>
  <c r="K13" i="1" s="1"/>
  <c r="J13" i="13"/>
  <c r="K13" i="13" s="1"/>
  <c r="J13" i="5"/>
  <c r="K13" i="5" s="1"/>
  <c r="J13" i="11"/>
  <c r="K13" i="11" s="1"/>
  <c r="J13" i="10"/>
  <c r="K13" i="10" s="1"/>
  <c r="J13" i="8"/>
  <c r="K13" i="8" s="1"/>
  <c r="J13" i="9"/>
  <c r="K13" i="9" s="1"/>
  <c r="J13" i="7"/>
  <c r="K13" i="7" s="1"/>
  <c r="J13" i="6"/>
  <c r="K13" i="6" s="1"/>
  <c r="J194" i="5"/>
  <c r="K194" i="5" s="1"/>
  <c r="J194" i="13"/>
  <c r="K194" i="13" s="1"/>
  <c r="J194" i="10"/>
  <c r="K194" i="10" s="1"/>
  <c r="J194" i="11"/>
  <c r="K194" i="11" s="1"/>
  <c r="J194" i="9"/>
  <c r="K194" i="9" s="1"/>
  <c r="J194" i="8"/>
  <c r="K194" i="8" s="1"/>
  <c r="J194" i="7"/>
  <c r="K194" i="7" s="1"/>
  <c r="J194" i="6"/>
  <c r="K194" i="6" s="1"/>
  <c r="J194" i="1"/>
  <c r="K194" i="1" s="1"/>
  <c r="J178" i="5"/>
  <c r="K178" i="5" s="1"/>
  <c r="J178" i="13"/>
  <c r="K178" i="13" s="1"/>
  <c r="J178" i="10"/>
  <c r="K178" i="10" s="1"/>
  <c r="J178" i="11"/>
  <c r="K178" i="11" s="1"/>
  <c r="J178" i="9"/>
  <c r="K178" i="9" s="1"/>
  <c r="J178" i="8"/>
  <c r="K178" i="8" s="1"/>
  <c r="J178" i="7"/>
  <c r="K178" i="7" s="1"/>
  <c r="J178" i="6"/>
  <c r="K178" i="6" s="1"/>
  <c r="J178" i="1"/>
  <c r="K178" i="1" s="1"/>
  <c r="J166" i="13"/>
  <c r="K166" i="13" s="1"/>
  <c r="J166" i="5"/>
  <c r="K166" i="5" s="1"/>
  <c r="J166" i="11"/>
  <c r="K166" i="11" s="1"/>
  <c r="J166" i="10"/>
  <c r="K166" i="10" s="1"/>
  <c r="J166" i="9"/>
  <c r="K166" i="9" s="1"/>
  <c r="J166" i="8"/>
  <c r="K166" i="8" s="1"/>
  <c r="J166" i="7"/>
  <c r="K166" i="7" s="1"/>
  <c r="J166" i="6"/>
  <c r="K166" i="6" s="1"/>
  <c r="J166" i="1"/>
  <c r="K166" i="1" s="1"/>
  <c r="J150" i="13"/>
  <c r="K150" i="13" s="1"/>
  <c r="J150" i="5"/>
  <c r="K150" i="5" s="1"/>
  <c r="J150" i="11"/>
  <c r="K150" i="11" s="1"/>
  <c r="J150" i="10"/>
  <c r="K150" i="10" s="1"/>
  <c r="J150" i="9"/>
  <c r="K150" i="9" s="1"/>
  <c r="J150" i="8"/>
  <c r="K150" i="8" s="1"/>
  <c r="J150" i="7"/>
  <c r="K150" i="7" s="1"/>
  <c r="J150" i="6"/>
  <c r="K150" i="6" s="1"/>
  <c r="J150" i="1"/>
  <c r="K150" i="1" s="1"/>
  <c r="J201" i="13"/>
  <c r="K201" i="13" s="1"/>
  <c r="J201" i="5"/>
  <c r="K201" i="5" s="1"/>
  <c r="J201" i="11"/>
  <c r="K201" i="11" s="1"/>
  <c r="J201" i="10"/>
  <c r="K201" i="10" s="1"/>
  <c r="J201" i="8"/>
  <c r="K201" i="8" s="1"/>
  <c r="J201" i="9"/>
  <c r="K201" i="9" s="1"/>
  <c r="J201" i="6"/>
  <c r="K201" i="6" s="1"/>
  <c r="J201" i="7"/>
  <c r="K201" i="7" s="1"/>
  <c r="J201" i="1"/>
  <c r="K201" i="1" s="1"/>
  <c r="J193" i="13"/>
  <c r="K193" i="13" s="1"/>
  <c r="J193" i="5"/>
  <c r="K193" i="5" s="1"/>
  <c r="J193" i="11"/>
  <c r="K193" i="11" s="1"/>
  <c r="J193" i="10"/>
  <c r="K193" i="10" s="1"/>
  <c r="J193" i="8"/>
  <c r="K193" i="8" s="1"/>
  <c r="J193" i="9"/>
  <c r="K193" i="9" s="1"/>
  <c r="J193" i="6"/>
  <c r="K193" i="6" s="1"/>
  <c r="J193" i="7"/>
  <c r="K193" i="7" s="1"/>
  <c r="J193" i="1"/>
  <c r="K193" i="1" s="1"/>
  <c r="J185" i="13"/>
  <c r="K185" i="13" s="1"/>
  <c r="J185" i="5"/>
  <c r="K185" i="5" s="1"/>
  <c r="J185" i="11"/>
  <c r="K185" i="11" s="1"/>
  <c r="J185" i="10"/>
  <c r="K185" i="10" s="1"/>
  <c r="J185" i="8"/>
  <c r="K185" i="8" s="1"/>
  <c r="J185" i="9"/>
  <c r="K185" i="9" s="1"/>
  <c r="J185" i="6"/>
  <c r="K185" i="6" s="1"/>
  <c r="J185" i="7"/>
  <c r="K185" i="7" s="1"/>
  <c r="J185" i="1"/>
  <c r="K185" i="1" s="1"/>
  <c r="J200" i="13"/>
  <c r="K200" i="13" s="1"/>
  <c r="J200" i="5"/>
  <c r="K200" i="5" s="1"/>
  <c r="J200" i="11"/>
  <c r="K200" i="11" s="1"/>
  <c r="J200" i="10"/>
  <c r="K200" i="10" s="1"/>
  <c r="J200" i="8"/>
  <c r="K200" i="8" s="1"/>
  <c r="J200" i="9"/>
  <c r="K200" i="9" s="1"/>
  <c r="J200" i="6"/>
  <c r="K200" i="6" s="1"/>
  <c r="J200" i="7"/>
  <c r="K200" i="7" s="1"/>
  <c r="J200" i="1"/>
  <c r="K200" i="1" s="1"/>
  <c r="J196" i="13"/>
  <c r="K196" i="13" s="1"/>
  <c r="J196" i="5"/>
  <c r="K196" i="5" s="1"/>
  <c r="J196" i="11"/>
  <c r="K196" i="11" s="1"/>
  <c r="J196" i="10"/>
  <c r="K196" i="10" s="1"/>
  <c r="J196" i="8"/>
  <c r="K196" i="8" s="1"/>
  <c r="J196" i="9"/>
  <c r="K196" i="9" s="1"/>
  <c r="J196" i="6"/>
  <c r="K196" i="6" s="1"/>
  <c r="J196" i="7"/>
  <c r="K196" i="7" s="1"/>
  <c r="J196" i="1"/>
  <c r="K196" i="1" s="1"/>
  <c r="J192" i="13"/>
  <c r="K192" i="13" s="1"/>
  <c r="J192" i="5"/>
  <c r="K192" i="5" s="1"/>
  <c r="J192" i="11"/>
  <c r="K192" i="11" s="1"/>
  <c r="J192" i="10"/>
  <c r="K192" i="10" s="1"/>
  <c r="J192" i="8"/>
  <c r="K192" i="8" s="1"/>
  <c r="J192" i="9"/>
  <c r="K192" i="9" s="1"/>
  <c r="J192" i="6"/>
  <c r="K192" i="6" s="1"/>
  <c r="J192" i="7"/>
  <c r="K192" i="7" s="1"/>
  <c r="J192" i="1"/>
  <c r="K192" i="1" s="1"/>
  <c r="J188" i="13"/>
  <c r="K188" i="13" s="1"/>
  <c r="J188" i="5"/>
  <c r="K188" i="5" s="1"/>
  <c r="J188" i="11"/>
  <c r="K188" i="11" s="1"/>
  <c r="J188" i="10"/>
  <c r="K188" i="10" s="1"/>
  <c r="J188" i="8"/>
  <c r="K188" i="8" s="1"/>
  <c r="J188" i="9"/>
  <c r="K188" i="9" s="1"/>
  <c r="J188" i="6"/>
  <c r="K188" i="6" s="1"/>
  <c r="J188" i="7"/>
  <c r="K188" i="7" s="1"/>
  <c r="J188" i="1"/>
  <c r="K188" i="1" s="1"/>
  <c r="J184" i="13"/>
  <c r="K184" i="13" s="1"/>
  <c r="J184" i="5"/>
  <c r="K184" i="5" s="1"/>
  <c r="J184" i="11"/>
  <c r="K184" i="11" s="1"/>
  <c r="J184" i="10"/>
  <c r="K184" i="10" s="1"/>
  <c r="J184" i="8"/>
  <c r="K184" i="8" s="1"/>
  <c r="J184" i="9"/>
  <c r="K184" i="9" s="1"/>
  <c r="J184" i="6"/>
  <c r="K184" i="6" s="1"/>
  <c r="J184" i="7"/>
  <c r="K184" i="7" s="1"/>
  <c r="J184" i="1"/>
  <c r="K184" i="1" s="1"/>
  <c r="J180" i="13"/>
  <c r="K180" i="13" s="1"/>
  <c r="J180" i="5"/>
  <c r="K180" i="5" s="1"/>
  <c r="J180" i="11"/>
  <c r="K180" i="11" s="1"/>
  <c r="J180" i="10"/>
  <c r="K180" i="10" s="1"/>
  <c r="J180" i="8"/>
  <c r="K180" i="8" s="1"/>
  <c r="J180" i="9"/>
  <c r="K180" i="9" s="1"/>
  <c r="J180" i="6"/>
  <c r="K180" i="6" s="1"/>
  <c r="J180" i="7"/>
  <c r="K180" i="7" s="1"/>
  <c r="J180" i="1"/>
  <c r="K180" i="1" s="1"/>
  <c r="J176" i="13"/>
  <c r="K176" i="13" s="1"/>
  <c r="J176" i="5"/>
  <c r="K176" i="5" s="1"/>
  <c r="J176" i="11"/>
  <c r="K176" i="11" s="1"/>
  <c r="J176" i="10"/>
  <c r="K176" i="10" s="1"/>
  <c r="J176" i="8"/>
  <c r="K176" i="8" s="1"/>
  <c r="J176" i="9"/>
  <c r="K176" i="9" s="1"/>
  <c r="J176" i="6"/>
  <c r="K176" i="6" s="1"/>
  <c r="J176" i="7"/>
  <c r="K176" i="7" s="1"/>
  <c r="J176" i="1"/>
  <c r="K176" i="1" s="1"/>
  <c r="J172" i="13"/>
  <c r="K172" i="13" s="1"/>
  <c r="J172" i="5"/>
  <c r="K172" i="5" s="1"/>
  <c r="J172" i="11"/>
  <c r="K172" i="11" s="1"/>
  <c r="J172" i="10"/>
  <c r="K172" i="10" s="1"/>
  <c r="J172" i="8"/>
  <c r="K172" i="8" s="1"/>
  <c r="J172" i="9"/>
  <c r="K172" i="9" s="1"/>
  <c r="J172" i="6"/>
  <c r="K172" i="6" s="1"/>
  <c r="J172" i="7"/>
  <c r="K172" i="7" s="1"/>
  <c r="J172" i="1"/>
  <c r="K172" i="1" s="1"/>
  <c r="J168" i="13"/>
  <c r="K168" i="13" s="1"/>
  <c r="J168" i="5"/>
  <c r="K168" i="5" s="1"/>
  <c r="J168" i="11"/>
  <c r="K168" i="11" s="1"/>
  <c r="J168" i="10"/>
  <c r="K168" i="10" s="1"/>
  <c r="J168" i="8"/>
  <c r="K168" i="8" s="1"/>
  <c r="J168" i="9"/>
  <c r="K168" i="9" s="1"/>
  <c r="J168" i="6"/>
  <c r="K168" i="6" s="1"/>
  <c r="J168" i="7"/>
  <c r="K168" i="7" s="1"/>
  <c r="J168" i="1"/>
  <c r="K168" i="1" s="1"/>
  <c r="J164" i="13"/>
  <c r="K164" i="13" s="1"/>
  <c r="J164" i="5"/>
  <c r="K164" i="5" s="1"/>
  <c r="J164" i="11"/>
  <c r="K164" i="11" s="1"/>
  <c r="J164" i="10"/>
  <c r="K164" i="10" s="1"/>
  <c r="J164" i="8"/>
  <c r="K164" i="8" s="1"/>
  <c r="J164" i="9"/>
  <c r="K164" i="9" s="1"/>
  <c r="J164" i="6"/>
  <c r="K164" i="6" s="1"/>
  <c r="J164" i="7"/>
  <c r="K164" i="7" s="1"/>
  <c r="J164" i="1"/>
  <c r="K164" i="1" s="1"/>
  <c r="J160" i="13"/>
  <c r="K160" i="13" s="1"/>
  <c r="J160" i="5"/>
  <c r="K160" i="5" s="1"/>
  <c r="J160" i="11"/>
  <c r="K160" i="11" s="1"/>
  <c r="J160" i="10"/>
  <c r="K160" i="10" s="1"/>
  <c r="J160" i="8"/>
  <c r="K160" i="8" s="1"/>
  <c r="J160" i="9"/>
  <c r="K160" i="9" s="1"/>
  <c r="J160" i="6"/>
  <c r="K160" i="6" s="1"/>
  <c r="J160" i="7"/>
  <c r="K160" i="7" s="1"/>
  <c r="J160" i="1"/>
  <c r="K160" i="1" s="1"/>
  <c r="J156" i="13"/>
  <c r="K156" i="13" s="1"/>
  <c r="J156" i="5"/>
  <c r="K156" i="5" s="1"/>
  <c r="J156" i="11"/>
  <c r="K156" i="11" s="1"/>
  <c r="J156" i="10"/>
  <c r="K156" i="10" s="1"/>
  <c r="J156" i="8"/>
  <c r="K156" i="8" s="1"/>
  <c r="J156" i="9"/>
  <c r="K156" i="9" s="1"/>
  <c r="J156" i="6"/>
  <c r="K156" i="6" s="1"/>
  <c r="J156" i="7"/>
  <c r="K156" i="7" s="1"/>
  <c r="J156" i="1"/>
  <c r="K156" i="1" s="1"/>
  <c r="J152" i="13"/>
  <c r="K152" i="13" s="1"/>
  <c r="J152" i="5"/>
  <c r="K152" i="5" s="1"/>
  <c r="J152" i="11"/>
  <c r="K152" i="11" s="1"/>
  <c r="J152" i="10"/>
  <c r="K152" i="10" s="1"/>
  <c r="J152" i="8"/>
  <c r="K152" i="8" s="1"/>
  <c r="J152" i="9"/>
  <c r="K152" i="9" s="1"/>
  <c r="J152" i="6"/>
  <c r="K152" i="6" s="1"/>
  <c r="J152" i="7"/>
  <c r="K152" i="7" s="1"/>
  <c r="J152" i="1"/>
  <c r="K152" i="1" s="1"/>
  <c r="J148" i="13"/>
  <c r="K148" i="13" s="1"/>
  <c r="J148" i="5"/>
  <c r="K148" i="5" s="1"/>
  <c r="J148" i="11"/>
  <c r="K148" i="11" s="1"/>
  <c r="J148" i="10"/>
  <c r="K148" i="10" s="1"/>
  <c r="J148" i="8"/>
  <c r="K148" i="8" s="1"/>
  <c r="J148" i="9"/>
  <c r="K148" i="9" s="1"/>
  <c r="J148" i="6"/>
  <c r="K148" i="6" s="1"/>
  <c r="J148" i="7"/>
  <c r="K148" i="7" s="1"/>
  <c r="J148" i="1"/>
  <c r="K148" i="1" s="1"/>
  <c r="J144" i="13"/>
  <c r="K144" i="13" s="1"/>
  <c r="J144" i="5"/>
  <c r="K144" i="5" s="1"/>
  <c r="J144" i="11"/>
  <c r="K144" i="11" s="1"/>
  <c r="J144" i="10"/>
  <c r="K144" i="10" s="1"/>
  <c r="J144" i="8"/>
  <c r="K144" i="8" s="1"/>
  <c r="J144" i="9"/>
  <c r="K144" i="9" s="1"/>
  <c r="J144" i="6"/>
  <c r="K144" i="6" s="1"/>
  <c r="J144" i="7"/>
  <c r="K144" i="7" s="1"/>
  <c r="J144" i="1"/>
  <c r="K144" i="1" s="1"/>
  <c r="J140" i="13"/>
  <c r="K140" i="13" s="1"/>
  <c r="J140" i="5"/>
  <c r="K140" i="5" s="1"/>
  <c r="J140" i="11"/>
  <c r="K140" i="11" s="1"/>
  <c r="J140" i="10"/>
  <c r="K140" i="10" s="1"/>
  <c r="J140" i="8"/>
  <c r="K140" i="8" s="1"/>
  <c r="J140" i="9"/>
  <c r="K140" i="9" s="1"/>
  <c r="J140" i="6"/>
  <c r="K140" i="6" s="1"/>
  <c r="J140" i="7"/>
  <c r="K140" i="7" s="1"/>
  <c r="J140" i="1"/>
  <c r="K140" i="1" s="1"/>
  <c r="J136" i="13"/>
  <c r="K136" i="13" s="1"/>
  <c r="J136" i="5"/>
  <c r="K136" i="5" s="1"/>
  <c r="J136" i="11"/>
  <c r="K136" i="11" s="1"/>
  <c r="J136" i="10"/>
  <c r="K136" i="10" s="1"/>
  <c r="J136" i="8"/>
  <c r="K136" i="8" s="1"/>
  <c r="J136" i="9"/>
  <c r="K136" i="9" s="1"/>
  <c r="J136" i="6"/>
  <c r="K136" i="6" s="1"/>
  <c r="J136" i="7"/>
  <c r="K136" i="7" s="1"/>
  <c r="J136" i="1"/>
  <c r="K136" i="1" s="1"/>
  <c r="J132" i="13"/>
  <c r="K132" i="13" s="1"/>
  <c r="J132" i="5"/>
  <c r="K132" i="5" s="1"/>
  <c r="J132" i="11"/>
  <c r="K132" i="11" s="1"/>
  <c r="J132" i="10"/>
  <c r="K132" i="10" s="1"/>
  <c r="J132" i="8"/>
  <c r="K132" i="8" s="1"/>
  <c r="J132" i="9"/>
  <c r="K132" i="9" s="1"/>
  <c r="J132" i="6"/>
  <c r="K132" i="6" s="1"/>
  <c r="J132" i="7"/>
  <c r="K132" i="7" s="1"/>
  <c r="J132" i="1"/>
  <c r="K132" i="1" s="1"/>
  <c r="J128" i="13"/>
  <c r="K128" i="13" s="1"/>
  <c r="J128" i="5"/>
  <c r="K128" i="5" s="1"/>
  <c r="J128" i="11"/>
  <c r="K128" i="11" s="1"/>
  <c r="J128" i="10"/>
  <c r="K128" i="10" s="1"/>
  <c r="J128" i="8"/>
  <c r="K128" i="8" s="1"/>
  <c r="J128" i="9"/>
  <c r="K128" i="9" s="1"/>
  <c r="J128" i="6"/>
  <c r="K128" i="6" s="1"/>
  <c r="J128" i="7"/>
  <c r="K128" i="7" s="1"/>
  <c r="J128" i="1"/>
  <c r="K128" i="1" s="1"/>
  <c r="J124" i="13"/>
  <c r="K124" i="13" s="1"/>
  <c r="J124" i="5"/>
  <c r="K124" i="5" s="1"/>
  <c r="J124" i="11"/>
  <c r="K124" i="11" s="1"/>
  <c r="J124" i="10"/>
  <c r="K124" i="10" s="1"/>
  <c r="J124" i="8"/>
  <c r="K124" i="8" s="1"/>
  <c r="J124" i="9"/>
  <c r="K124" i="9" s="1"/>
  <c r="J124" i="6"/>
  <c r="K124" i="6" s="1"/>
  <c r="J124" i="7"/>
  <c r="K124" i="7" s="1"/>
  <c r="J124" i="1"/>
  <c r="K124" i="1" s="1"/>
  <c r="J120" i="13"/>
  <c r="K120" i="13" s="1"/>
  <c r="J120" i="5"/>
  <c r="K120" i="5" s="1"/>
  <c r="J120" i="11"/>
  <c r="K120" i="11" s="1"/>
  <c r="J120" i="10"/>
  <c r="K120" i="10" s="1"/>
  <c r="J120" i="8"/>
  <c r="K120" i="8" s="1"/>
  <c r="J120" i="9"/>
  <c r="K120" i="9" s="1"/>
  <c r="J120" i="6"/>
  <c r="K120" i="6" s="1"/>
  <c r="J120" i="7"/>
  <c r="K120" i="7" s="1"/>
  <c r="J120" i="1"/>
  <c r="K120" i="1" s="1"/>
  <c r="J116" i="13"/>
  <c r="K116" i="13" s="1"/>
  <c r="J116" i="5"/>
  <c r="K116" i="5" s="1"/>
  <c r="J116" i="11"/>
  <c r="K116" i="11" s="1"/>
  <c r="J116" i="10"/>
  <c r="K116" i="10" s="1"/>
  <c r="J116" i="8"/>
  <c r="K116" i="8" s="1"/>
  <c r="J116" i="9"/>
  <c r="K116" i="9" s="1"/>
  <c r="J116" i="6"/>
  <c r="K116" i="6" s="1"/>
  <c r="J116" i="7"/>
  <c r="K116" i="7" s="1"/>
  <c r="J116" i="1"/>
  <c r="K116" i="1" s="1"/>
  <c r="J112" i="13"/>
  <c r="K112" i="13" s="1"/>
  <c r="J112" i="5"/>
  <c r="K112" i="5" s="1"/>
  <c r="J112" i="11"/>
  <c r="K112" i="11" s="1"/>
  <c r="J112" i="10"/>
  <c r="K112" i="10" s="1"/>
  <c r="J112" i="8"/>
  <c r="K112" i="8" s="1"/>
  <c r="J112" i="9"/>
  <c r="K112" i="9" s="1"/>
  <c r="J112" i="6"/>
  <c r="K112" i="6" s="1"/>
  <c r="J112" i="7"/>
  <c r="K112" i="7" s="1"/>
  <c r="J112" i="1"/>
  <c r="K112" i="1" s="1"/>
  <c r="J108" i="13"/>
  <c r="K108" i="13" s="1"/>
  <c r="J108" i="5"/>
  <c r="K108" i="5" s="1"/>
  <c r="J108" i="11"/>
  <c r="K108" i="11" s="1"/>
  <c r="J108" i="10"/>
  <c r="K108" i="10" s="1"/>
  <c r="J108" i="8"/>
  <c r="K108" i="8" s="1"/>
  <c r="J108" i="9"/>
  <c r="K108" i="9" s="1"/>
  <c r="J108" i="6"/>
  <c r="K108" i="6" s="1"/>
  <c r="J108" i="7"/>
  <c r="K108" i="7" s="1"/>
  <c r="J108" i="1"/>
  <c r="K108" i="1" s="1"/>
  <c r="J104" i="13"/>
  <c r="K104" i="13" s="1"/>
  <c r="J104" i="5"/>
  <c r="K104" i="5" s="1"/>
  <c r="J104" i="11"/>
  <c r="K104" i="11" s="1"/>
  <c r="J104" i="10"/>
  <c r="K104" i="10" s="1"/>
  <c r="J104" i="8"/>
  <c r="K104" i="8" s="1"/>
  <c r="J104" i="9"/>
  <c r="K104" i="9" s="1"/>
  <c r="J104" i="6"/>
  <c r="K104" i="6" s="1"/>
  <c r="J104" i="7"/>
  <c r="K104" i="7" s="1"/>
  <c r="J104" i="1"/>
  <c r="K104" i="1" s="1"/>
  <c r="J100" i="13"/>
  <c r="K100" i="13" s="1"/>
  <c r="J100" i="5"/>
  <c r="K100" i="5" s="1"/>
  <c r="J100" i="11"/>
  <c r="K100" i="11" s="1"/>
  <c r="J100" i="10"/>
  <c r="K100" i="10" s="1"/>
  <c r="J100" i="8"/>
  <c r="K100" i="8" s="1"/>
  <c r="J100" i="9"/>
  <c r="K100" i="9" s="1"/>
  <c r="J100" i="6"/>
  <c r="K100" i="6" s="1"/>
  <c r="J100" i="7"/>
  <c r="K100" i="7" s="1"/>
  <c r="J100" i="1"/>
  <c r="K100" i="1" s="1"/>
  <c r="J96" i="13"/>
  <c r="K96" i="13" s="1"/>
  <c r="J96" i="5"/>
  <c r="K96" i="5" s="1"/>
  <c r="J96" i="11"/>
  <c r="K96" i="11" s="1"/>
  <c r="J96" i="10"/>
  <c r="K96" i="10" s="1"/>
  <c r="J96" i="8"/>
  <c r="K96" i="8" s="1"/>
  <c r="J96" i="9"/>
  <c r="K96" i="9" s="1"/>
  <c r="J96" i="6"/>
  <c r="K96" i="6" s="1"/>
  <c r="J96" i="7"/>
  <c r="K96" i="7" s="1"/>
  <c r="J96" i="1"/>
  <c r="K96" i="1" s="1"/>
  <c r="J92" i="13"/>
  <c r="K92" i="13" s="1"/>
  <c r="J92" i="5"/>
  <c r="K92" i="5" s="1"/>
  <c r="J92" i="11"/>
  <c r="K92" i="11" s="1"/>
  <c r="J92" i="10"/>
  <c r="K92" i="10" s="1"/>
  <c r="J92" i="8"/>
  <c r="K92" i="8" s="1"/>
  <c r="J92" i="9"/>
  <c r="K92" i="9" s="1"/>
  <c r="J92" i="6"/>
  <c r="K92" i="6" s="1"/>
  <c r="J92" i="7"/>
  <c r="K92" i="7" s="1"/>
  <c r="J92" i="1"/>
  <c r="K92" i="1" s="1"/>
  <c r="J88" i="13"/>
  <c r="K88" i="13" s="1"/>
  <c r="J88" i="5"/>
  <c r="K88" i="5" s="1"/>
  <c r="J88" i="11"/>
  <c r="K88" i="11" s="1"/>
  <c r="J88" i="10"/>
  <c r="K88" i="10" s="1"/>
  <c r="J88" i="8"/>
  <c r="K88" i="8" s="1"/>
  <c r="J88" i="9"/>
  <c r="K88" i="9" s="1"/>
  <c r="J88" i="6"/>
  <c r="K88" i="6" s="1"/>
  <c r="J88" i="7"/>
  <c r="K88" i="7" s="1"/>
  <c r="J88" i="1"/>
  <c r="K88" i="1" s="1"/>
  <c r="J84" i="13"/>
  <c r="K84" i="13" s="1"/>
  <c r="J84" i="5"/>
  <c r="K84" i="5" s="1"/>
  <c r="J84" i="11"/>
  <c r="K84" i="11" s="1"/>
  <c r="J84" i="10"/>
  <c r="K84" i="10" s="1"/>
  <c r="J84" i="8"/>
  <c r="K84" i="8" s="1"/>
  <c r="J84" i="9"/>
  <c r="K84" i="9" s="1"/>
  <c r="J84" i="6"/>
  <c r="K84" i="6" s="1"/>
  <c r="J84" i="7"/>
  <c r="K84" i="7" s="1"/>
  <c r="J84" i="1"/>
  <c r="K84" i="1" s="1"/>
  <c r="J80" i="13"/>
  <c r="K80" i="13" s="1"/>
  <c r="J80" i="5"/>
  <c r="K80" i="5" s="1"/>
  <c r="J80" i="11"/>
  <c r="K80" i="11" s="1"/>
  <c r="J80" i="10"/>
  <c r="K80" i="10" s="1"/>
  <c r="J80" i="8"/>
  <c r="K80" i="8" s="1"/>
  <c r="J80" i="9"/>
  <c r="K80" i="9" s="1"/>
  <c r="J80" i="6"/>
  <c r="K80" i="6" s="1"/>
  <c r="J80" i="7"/>
  <c r="K80" i="7" s="1"/>
  <c r="J80" i="1"/>
  <c r="K80" i="1" s="1"/>
  <c r="J76" i="13"/>
  <c r="K76" i="13" s="1"/>
  <c r="J76" i="5"/>
  <c r="K76" i="5" s="1"/>
  <c r="J76" i="11"/>
  <c r="K76" i="11" s="1"/>
  <c r="J76" i="10"/>
  <c r="K76" i="10" s="1"/>
  <c r="J76" i="8"/>
  <c r="K76" i="8" s="1"/>
  <c r="J76" i="9"/>
  <c r="K76" i="9" s="1"/>
  <c r="J76" i="6"/>
  <c r="K76" i="6" s="1"/>
  <c r="J76" i="7"/>
  <c r="K76" i="7" s="1"/>
  <c r="J76" i="1"/>
  <c r="K76" i="1" s="1"/>
  <c r="J72" i="13"/>
  <c r="K72" i="13" s="1"/>
  <c r="J72" i="5"/>
  <c r="K72" i="5" s="1"/>
  <c r="J72" i="11"/>
  <c r="K72" i="11" s="1"/>
  <c r="J72" i="10"/>
  <c r="K72" i="10" s="1"/>
  <c r="J72" i="8"/>
  <c r="K72" i="8" s="1"/>
  <c r="J72" i="9"/>
  <c r="K72" i="9" s="1"/>
  <c r="J72" i="6"/>
  <c r="K72" i="6" s="1"/>
  <c r="J72" i="7"/>
  <c r="K72" i="7" s="1"/>
  <c r="J72" i="1"/>
  <c r="K72" i="1" s="1"/>
  <c r="J68" i="13"/>
  <c r="K68" i="13" s="1"/>
  <c r="J68" i="5"/>
  <c r="K68" i="5" s="1"/>
  <c r="J68" i="11"/>
  <c r="K68" i="11" s="1"/>
  <c r="J68" i="10"/>
  <c r="K68" i="10" s="1"/>
  <c r="J68" i="8"/>
  <c r="K68" i="8" s="1"/>
  <c r="J68" i="9"/>
  <c r="K68" i="9" s="1"/>
  <c r="J68" i="6"/>
  <c r="K68" i="6" s="1"/>
  <c r="J68" i="7"/>
  <c r="K68" i="7" s="1"/>
  <c r="J68" i="1"/>
  <c r="K68" i="1" s="1"/>
  <c r="J64" i="13"/>
  <c r="K64" i="13" s="1"/>
  <c r="J64" i="5"/>
  <c r="K64" i="5" s="1"/>
  <c r="J64" i="11"/>
  <c r="K64" i="11" s="1"/>
  <c r="J64" i="10"/>
  <c r="K64" i="10" s="1"/>
  <c r="J64" i="8"/>
  <c r="K64" i="8" s="1"/>
  <c r="J64" i="9"/>
  <c r="K64" i="9" s="1"/>
  <c r="J64" i="6"/>
  <c r="K64" i="6" s="1"/>
  <c r="J64" i="7"/>
  <c r="K64" i="7" s="1"/>
  <c r="J64" i="1"/>
  <c r="K64" i="1" s="1"/>
  <c r="J60" i="13"/>
  <c r="K60" i="13" s="1"/>
  <c r="J60" i="5"/>
  <c r="K60" i="5" s="1"/>
  <c r="J60" i="11"/>
  <c r="K60" i="11" s="1"/>
  <c r="J60" i="10"/>
  <c r="K60" i="10" s="1"/>
  <c r="J60" i="8"/>
  <c r="K60" i="8" s="1"/>
  <c r="J60" i="9"/>
  <c r="K60" i="9" s="1"/>
  <c r="J60" i="6"/>
  <c r="K60" i="6" s="1"/>
  <c r="J60" i="7"/>
  <c r="K60" i="7" s="1"/>
  <c r="J60" i="1"/>
  <c r="K60" i="1" s="1"/>
  <c r="J56" i="13"/>
  <c r="K56" i="13" s="1"/>
  <c r="J56" i="5"/>
  <c r="K56" i="5" s="1"/>
  <c r="J56" i="11"/>
  <c r="K56" i="11" s="1"/>
  <c r="J56" i="10"/>
  <c r="K56" i="10" s="1"/>
  <c r="J56" i="8"/>
  <c r="K56" i="8" s="1"/>
  <c r="J56" i="9"/>
  <c r="K56" i="9" s="1"/>
  <c r="J56" i="6"/>
  <c r="K56" i="6" s="1"/>
  <c r="J56" i="7"/>
  <c r="K56" i="7" s="1"/>
  <c r="J56" i="1"/>
  <c r="K56" i="1" s="1"/>
  <c r="J52" i="13"/>
  <c r="K52" i="13" s="1"/>
  <c r="J52" i="5"/>
  <c r="K52" i="5" s="1"/>
  <c r="J52" i="11"/>
  <c r="K52" i="11" s="1"/>
  <c r="J52" i="10"/>
  <c r="K52" i="10" s="1"/>
  <c r="J52" i="8"/>
  <c r="K52" i="8" s="1"/>
  <c r="J52" i="9"/>
  <c r="K52" i="9" s="1"/>
  <c r="J52" i="6"/>
  <c r="K52" i="6" s="1"/>
  <c r="J52" i="7"/>
  <c r="K52" i="7" s="1"/>
  <c r="J52" i="1"/>
  <c r="K52" i="1" s="1"/>
  <c r="J48" i="13"/>
  <c r="K48" i="13" s="1"/>
  <c r="J48" i="5"/>
  <c r="K48" i="5" s="1"/>
  <c r="J48" i="11"/>
  <c r="K48" i="11" s="1"/>
  <c r="J48" i="10"/>
  <c r="K48" i="10" s="1"/>
  <c r="J48" i="8"/>
  <c r="K48" i="8" s="1"/>
  <c r="J48" i="9"/>
  <c r="K48" i="9" s="1"/>
  <c r="J48" i="6"/>
  <c r="K48" i="6" s="1"/>
  <c r="J48" i="7"/>
  <c r="K48" i="7" s="1"/>
  <c r="J48" i="1"/>
  <c r="K48" i="1" s="1"/>
  <c r="J44" i="13"/>
  <c r="K44" i="13" s="1"/>
  <c r="J44" i="5"/>
  <c r="K44" i="5" s="1"/>
  <c r="J44" i="11"/>
  <c r="K44" i="11" s="1"/>
  <c r="J44" i="10"/>
  <c r="K44" i="10" s="1"/>
  <c r="J44" i="8"/>
  <c r="K44" i="8" s="1"/>
  <c r="J44" i="9"/>
  <c r="K44" i="9" s="1"/>
  <c r="J44" i="6"/>
  <c r="K44" i="6" s="1"/>
  <c r="J44" i="7"/>
  <c r="K44" i="7" s="1"/>
  <c r="J44" i="1"/>
  <c r="K44" i="1" s="1"/>
  <c r="J40" i="13"/>
  <c r="K40" i="13" s="1"/>
  <c r="J40" i="5"/>
  <c r="K40" i="5" s="1"/>
  <c r="J40" i="11"/>
  <c r="K40" i="11" s="1"/>
  <c r="J40" i="10"/>
  <c r="K40" i="10" s="1"/>
  <c r="J40" i="8"/>
  <c r="K40" i="8" s="1"/>
  <c r="J40" i="9"/>
  <c r="K40" i="9" s="1"/>
  <c r="J40" i="6"/>
  <c r="K40" i="6" s="1"/>
  <c r="J40" i="7"/>
  <c r="K40" i="7" s="1"/>
  <c r="J40" i="1"/>
  <c r="K40" i="1" s="1"/>
  <c r="J36" i="13"/>
  <c r="K36" i="13" s="1"/>
  <c r="J36" i="5"/>
  <c r="K36" i="5" s="1"/>
  <c r="J36" i="11"/>
  <c r="K36" i="11" s="1"/>
  <c r="J36" i="10"/>
  <c r="K36" i="10" s="1"/>
  <c r="J36" i="8"/>
  <c r="K36" i="8" s="1"/>
  <c r="J36" i="9"/>
  <c r="K36" i="9" s="1"/>
  <c r="J36" i="6"/>
  <c r="K36" i="6" s="1"/>
  <c r="J36" i="7"/>
  <c r="K36" i="7" s="1"/>
  <c r="J36" i="1"/>
  <c r="K36" i="1" s="1"/>
  <c r="J32" i="13"/>
  <c r="K32" i="13" s="1"/>
  <c r="J32" i="5"/>
  <c r="K32" i="5" s="1"/>
  <c r="J32" i="11"/>
  <c r="K32" i="11" s="1"/>
  <c r="J32" i="10"/>
  <c r="K32" i="10" s="1"/>
  <c r="J32" i="8"/>
  <c r="K32" i="8" s="1"/>
  <c r="J32" i="9"/>
  <c r="K32" i="9" s="1"/>
  <c r="J32" i="7"/>
  <c r="K32" i="7" s="1"/>
  <c r="J32" i="1"/>
  <c r="K32" i="1" s="1"/>
  <c r="J32" i="6"/>
  <c r="K32" i="6" s="1"/>
  <c r="J28" i="13"/>
  <c r="K28" i="13" s="1"/>
  <c r="J28" i="5"/>
  <c r="K28" i="5" s="1"/>
  <c r="J28" i="11"/>
  <c r="K28" i="11" s="1"/>
  <c r="J28" i="10"/>
  <c r="K28" i="10" s="1"/>
  <c r="J28" i="8"/>
  <c r="K28" i="8" s="1"/>
  <c r="J28" i="9"/>
  <c r="K28" i="9" s="1"/>
  <c r="J28" i="7"/>
  <c r="K28" i="7" s="1"/>
  <c r="J28" i="6"/>
  <c r="K28" i="6" s="1"/>
  <c r="J28" i="1"/>
  <c r="K28" i="1" s="1"/>
  <c r="J24" i="13"/>
  <c r="K24" i="13" s="1"/>
  <c r="J24" i="5"/>
  <c r="K24" i="5" s="1"/>
  <c r="J24" i="11"/>
  <c r="K24" i="11" s="1"/>
  <c r="J24" i="10"/>
  <c r="K24" i="10" s="1"/>
  <c r="J24" i="8"/>
  <c r="K24" i="8" s="1"/>
  <c r="J24" i="9"/>
  <c r="K24" i="9" s="1"/>
  <c r="J24" i="7"/>
  <c r="K24" i="7" s="1"/>
  <c r="J24" i="1"/>
  <c r="K24" i="1" s="1"/>
  <c r="J24" i="6"/>
  <c r="K24" i="6" s="1"/>
  <c r="J20" i="13"/>
  <c r="K20" i="13" s="1"/>
  <c r="J20" i="5"/>
  <c r="K20" i="5" s="1"/>
  <c r="J20" i="11"/>
  <c r="K20" i="11" s="1"/>
  <c r="J20" i="10"/>
  <c r="K20" i="10" s="1"/>
  <c r="J20" i="9"/>
  <c r="K20" i="9" s="1"/>
  <c r="J20" i="8"/>
  <c r="K20" i="8" s="1"/>
  <c r="J20" i="7"/>
  <c r="K20" i="7" s="1"/>
  <c r="J20" i="6"/>
  <c r="K20" i="6" s="1"/>
  <c r="J20" i="1"/>
  <c r="K20" i="1" s="1"/>
  <c r="J16" i="13"/>
  <c r="K16" i="13" s="1"/>
  <c r="J16" i="5"/>
  <c r="K16" i="5" s="1"/>
  <c r="J16" i="11"/>
  <c r="K16" i="11" s="1"/>
  <c r="J16" i="10"/>
  <c r="K16" i="10" s="1"/>
  <c r="J16" i="9"/>
  <c r="K16" i="9" s="1"/>
  <c r="J16" i="8"/>
  <c r="K16" i="8" s="1"/>
  <c r="J16" i="7"/>
  <c r="K16" i="7" s="1"/>
  <c r="J16" i="6"/>
  <c r="K16" i="6" s="1"/>
  <c r="J16" i="1"/>
  <c r="K16" i="1" s="1"/>
  <c r="J12" i="13"/>
  <c r="K12" i="13" s="1"/>
  <c r="J12" i="5"/>
  <c r="K12" i="5" s="1"/>
  <c r="J12" i="11"/>
  <c r="K12" i="11" s="1"/>
  <c r="J12" i="10"/>
  <c r="K12" i="10" s="1"/>
  <c r="J12" i="9"/>
  <c r="K12" i="9" s="1"/>
  <c r="J12" i="8"/>
  <c r="K12" i="8" s="1"/>
  <c r="J12" i="7"/>
  <c r="K12" i="7" s="1"/>
  <c r="J8" i="13"/>
  <c r="K8" i="13" s="1"/>
  <c r="J8" i="5"/>
  <c r="K8" i="5" s="1"/>
  <c r="J8" i="11"/>
  <c r="K8" i="11" s="1"/>
  <c r="J8" i="10"/>
  <c r="K8" i="10" s="1"/>
  <c r="J8" i="8"/>
  <c r="K8" i="8" s="1"/>
  <c r="J8" i="9"/>
  <c r="K8" i="9" s="1"/>
  <c r="J8" i="6"/>
  <c r="K8" i="6" s="1"/>
  <c r="J8" i="7"/>
  <c r="K8" i="7" s="1"/>
  <c r="J8" i="1"/>
  <c r="K8" i="1" s="1"/>
  <c r="J204" i="5"/>
  <c r="K204" i="5" s="1"/>
  <c r="J204" i="11"/>
  <c r="K204" i="11" s="1"/>
  <c r="J204" i="1"/>
  <c r="K204" i="1" s="1"/>
  <c r="J204" i="9"/>
  <c r="K204" i="9" s="1"/>
  <c r="J204" i="8"/>
  <c r="K204" i="8" s="1"/>
  <c r="J204" i="7"/>
  <c r="K204" i="7" s="1"/>
  <c r="J204" i="6"/>
  <c r="K204" i="6" s="1"/>
  <c r="J204" i="13"/>
  <c r="K204" i="13" s="1"/>
  <c r="J204" i="10"/>
  <c r="K204" i="10" s="1"/>
  <c r="J207" i="13"/>
  <c r="K207" i="13" s="1"/>
  <c r="J207" i="6"/>
  <c r="K207" i="6" s="1"/>
  <c r="J207" i="11"/>
  <c r="K207" i="11" s="1"/>
  <c r="J207" i="10"/>
  <c r="K207" i="10" s="1"/>
  <c r="J207" i="7"/>
  <c r="K207" i="7" s="1"/>
  <c r="J207" i="5"/>
  <c r="K207" i="5" s="1"/>
  <c r="J207" i="8"/>
  <c r="K207" i="8" s="1"/>
  <c r="J207" i="9"/>
  <c r="K207" i="9" s="1"/>
  <c r="J207" i="1"/>
  <c r="K207" i="1" s="1"/>
  <c r="J22" i="10"/>
  <c r="K22" i="10" s="1"/>
  <c r="J22" i="8"/>
  <c r="K22" i="8" s="1"/>
  <c r="J22" i="7"/>
  <c r="K22" i="7" s="1"/>
  <c r="J22" i="6"/>
  <c r="K22" i="6" s="1"/>
  <c r="J22" i="11"/>
  <c r="K22" i="11" s="1"/>
  <c r="J22" i="1"/>
  <c r="K22" i="1" s="1"/>
  <c r="J22" i="13"/>
  <c r="K22" i="13" s="1"/>
  <c r="J22" i="9"/>
  <c r="K22" i="9" s="1"/>
  <c r="J22" i="5"/>
  <c r="K22" i="5" s="1"/>
  <c r="J10" i="13"/>
  <c r="K10" i="13" s="1"/>
  <c r="J10" i="5"/>
  <c r="K10" i="5" s="1"/>
  <c r="J10" i="7"/>
  <c r="K10" i="7" s="1"/>
  <c r="J10" i="1"/>
  <c r="K10" i="1" s="1"/>
  <c r="J10" i="8"/>
  <c r="K10" i="8" s="1"/>
  <c r="J10" i="6"/>
  <c r="K10" i="6" s="1"/>
  <c r="J10" i="10"/>
  <c r="K10" i="10" s="1"/>
  <c r="J10" i="9"/>
  <c r="K10" i="9" s="1"/>
  <c r="J10" i="11"/>
  <c r="K10" i="11" s="1"/>
  <c r="J7" i="1"/>
  <c r="K7" i="1" s="1"/>
  <c r="J7" i="10"/>
  <c r="K7" i="10" s="1"/>
  <c r="J7" i="5"/>
  <c r="K7" i="5" s="1"/>
  <c r="J7" i="6"/>
  <c r="K7" i="6" s="1"/>
  <c r="J7" i="11"/>
  <c r="K7" i="11" s="1"/>
  <c r="J7" i="9"/>
  <c r="K7" i="9" s="1"/>
  <c r="J7" i="13"/>
  <c r="K7" i="13" s="1"/>
  <c r="J7" i="8"/>
  <c r="K7" i="8" s="1"/>
  <c r="J7" i="7"/>
  <c r="K7" i="7" s="1"/>
  <c r="J21" i="6"/>
  <c r="K21" i="6" s="1"/>
  <c r="J21" i="5"/>
  <c r="K21" i="5" s="1"/>
  <c r="J21" i="9"/>
  <c r="K21" i="9" s="1"/>
  <c r="J21" i="7"/>
  <c r="K21" i="7" s="1"/>
  <c r="J21" i="1"/>
  <c r="K21" i="1" s="1"/>
  <c r="J21" i="11"/>
  <c r="K21" i="11" s="1"/>
  <c r="J21" i="13"/>
  <c r="K21" i="13" s="1"/>
  <c r="J21" i="10"/>
  <c r="K21" i="10" s="1"/>
  <c r="J21" i="8"/>
  <c r="K21" i="8" s="1"/>
  <c r="G87" i="13"/>
  <c r="J9" i="10"/>
  <c r="J9" i="6"/>
  <c r="K9" i="6" s="1"/>
  <c r="J9" i="1"/>
  <c r="K9" i="1" s="1"/>
  <c r="J9" i="5"/>
  <c r="J9" i="9"/>
  <c r="J9" i="13"/>
  <c r="J9" i="8"/>
  <c r="J9" i="11"/>
  <c r="J9" i="7"/>
  <c r="G96" i="13"/>
  <c r="F98" i="13"/>
  <c r="D73" i="13"/>
  <c r="E73" i="13" s="1"/>
  <c r="D101" i="13"/>
  <c r="E101" i="13" s="1"/>
  <c r="D92" i="13"/>
  <c r="E92" i="13" s="1"/>
  <c r="F100" i="11"/>
  <c r="F71" i="11"/>
  <c r="G69" i="11"/>
  <c r="F80" i="11"/>
  <c r="F81" i="11" s="1"/>
  <c r="G78" i="11"/>
  <c r="D82" i="11"/>
  <c r="E82" i="11" s="1"/>
  <c r="D73" i="11"/>
  <c r="E73" i="11" s="1"/>
  <c r="F89" i="11"/>
  <c r="G87" i="11"/>
  <c r="D101" i="11"/>
  <c r="E101" i="11" s="1"/>
  <c r="D91" i="11"/>
  <c r="E91" i="11" s="1"/>
  <c r="C90" i="10"/>
  <c r="B91" i="10" a="1"/>
  <c r="B91" i="10" s="1"/>
  <c r="C91" i="10" s="1"/>
  <c r="D91" i="10" s="1"/>
  <c r="E91" i="10" s="1"/>
  <c r="B74" i="10" a="1"/>
  <c r="B74" i="10" s="1"/>
  <c r="C74" i="10" s="1"/>
  <c r="D74" i="10" s="1"/>
  <c r="E74" i="10" s="1"/>
  <c r="C81" i="10"/>
  <c r="B82" i="10" a="1"/>
  <c r="B82" i="10" s="1"/>
  <c r="D81" i="9"/>
  <c r="E81" i="9" s="1"/>
  <c r="F81" i="9" s="1"/>
  <c r="F89" i="9"/>
  <c r="F90" i="9" s="1"/>
  <c r="G87" i="9"/>
  <c r="D74" i="9"/>
  <c r="E74" i="9" s="1"/>
  <c r="F71" i="9"/>
  <c r="F72" i="9" s="1"/>
  <c r="G69" i="9"/>
  <c r="F98" i="9"/>
  <c r="F99" i="9" s="1"/>
  <c r="G96" i="9"/>
  <c r="F89" i="8"/>
  <c r="F90" i="8" s="1"/>
  <c r="G87" i="8"/>
  <c r="D82" i="8"/>
  <c r="E82" i="8" s="1"/>
  <c r="D101" i="8"/>
  <c r="E101" i="8" s="1"/>
  <c r="F98" i="8"/>
  <c r="G96" i="8"/>
  <c r="D73" i="8"/>
  <c r="E73" i="8" s="1"/>
  <c r="D91" i="8"/>
  <c r="E91" i="8" s="1"/>
  <c r="F80" i="7"/>
  <c r="F81" i="7" s="1"/>
  <c r="G78" i="7"/>
  <c r="D91" i="7"/>
  <c r="E91" i="7" s="1"/>
  <c r="F98" i="7"/>
  <c r="F99" i="7" s="1"/>
  <c r="G96" i="7"/>
  <c r="D89" i="7"/>
  <c r="E89" i="7" s="1"/>
  <c r="F89" i="7" s="1"/>
  <c r="F90" i="7" s="1"/>
  <c r="J12" i="1"/>
  <c r="J12" i="6"/>
  <c r="D82" i="6"/>
  <c r="E82" i="6" s="1"/>
  <c r="D101" i="6"/>
  <c r="E101" i="6" s="1"/>
  <c r="D93" i="6"/>
  <c r="E93" i="6" s="1"/>
  <c r="F2" i="1"/>
  <c r="B2" i="1"/>
  <c r="K6" i="13" l="1"/>
  <c r="K6" i="5"/>
  <c r="K6" i="11"/>
  <c r="K6" i="10"/>
  <c r="K6" i="9"/>
  <c r="K6" i="7"/>
  <c r="K6" i="8"/>
  <c r="K6" i="6"/>
  <c r="K6" i="1"/>
  <c r="F91" i="13"/>
  <c r="F92" i="13" s="1"/>
  <c r="F73" i="9"/>
  <c r="F74" i="9" s="1"/>
  <c r="F100" i="9"/>
  <c r="D102" i="8"/>
  <c r="E102" i="8" s="1"/>
  <c r="D100" i="7"/>
  <c r="E100" i="7" s="1"/>
  <c r="F100" i="7" s="1"/>
  <c r="D92" i="5"/>
  <c r="E92" i="5" s="1"/>
  <c r="D74" i="11"/>
  <c r="E74" i="11" s="1"/>
  <c r="D83" i="11"/>
  <c r="E83" i="11" s="1"/>
  <c r="B101" i="10" a="1"/>
  <c r="B101" i="10" s="1"/>
  <c r="C101" i="10" s="1"/>
  <c r="D101" i="10" s="1"/>
  <c r="E101" i="10" s="1"/>
  <c r="B92" i="10" a="1"/>
  <c r="B92" i="10" s="1"/>
  <c r="C92" i="10" s="1"/>
  <c r="D92" i="10" s="1"/>
  <c r="E92" i="10" s="1"/>
  <c r="L43" i="1" a="1"/>
  <c r="L43" i="1" s="1"/>
  <c r="B43" i="1" s="1"/>
  <c r="L183" i="1" a="1"/>
  <c r="L183" i="1" s="1"/>
  <c r="L37" i="1" a="1"/>
  <c r="L37" i="1" s="1"/>
  <c r="B37" i="1" s="1"/>
  <c r="L168" i="1" a="1"/>
  <c r="L168" i="1" s="1"/>
  <c r="L86" i="1" a="1"/>
  <c r="L86" i="1" s="1"/>
  <c r="L118" i="1" a="1"/>
  <c r="L118" i="1" s="1"/>
  <c r="L30" i="1" a="1"/>
  <c r="L30" i="1" s="1"/>
  <c r="B30" i="1" s="1"/>
  <c r="L111" i="1" a="1"/>
  <c r="L111" i="1" s="1"/>
  <c r="L109" i="1" a="1"/>
  <c r="L109" i="1" s="1"/>
  <c r="L180" i="1" a="1"/>
  <c r="L180" i="1" s="1"/>
  <c r="L143" i="1" a="1"/>
  <c r="L143" i="1" s="1"/>
  <c r="L49" i="1" a="1"/>
  <c r="L49" i="1" s="1"/>
  <c r="B49" i="1" s="1"/>
  <c r="L199" i="1" a="1"/>
  <c r="L199" i="1" s="1"/>
  <c r="L119" i="1" a="1"/>
  <c r="L119" i="1" s="1"/>
  <c r="L44" i="1" a="1"/>
  <c r="L44" i="1" s="1"/>
  <c r="B44" i="1" s="1"/>
  <c r="L177" i="1" a="1"/>
  <c r="L177" i="1" s="1"/>
  <c r="L57" i="1" a="1"/>
  <c r="L57" i="1" s="1"/>
  <c r="B57" i="1" s="1"/>
  <c r="L204" i="1" a="1"/>
  <c r="L204" i="1" s="1"/>
  <c r="L29" i="1" a="1"/>
  <c r="L29" i="1" s="1"/>
  <c r="B29" i="1" s="1"/>
  <c r="L32" i="1" a="1"/>
  <c r="L32" i="1" s="1"/>
  <c r="B32" i="1" s="1"/>
  <c r="L53" i="1" a="1"/>
  <c r="L53" i="1" s="1"/>
  <c r="B53" i="1" s="1"/>
  <c r="L8" i="1" a="1"/>
  <c r="L8" i="1" s="1"/>
  <c r="B8" i="1" s="1"/>
  <c r="L114" i="1" a="1"/>
  <c r="L114" i="1" s="1"/>
  <c r="L39" i="1" a="1"/>
  <c r="L39" i="1" s="1"/>
  <c r="B39" i="1" s="1"/>
  <c r="L156" i="1" a="1"/>
  <c r="L156" i="1" s="1"/>
  <c r="L181" i="1" a="1"/>
  <c r="L181" i="1" s="1"/>
  <c r="L131" i="1" a="1"/>
  <c r="L131" i="1" s="1"/>
  <c r="L46" i="1" a="1"/>
  <c r="L46" i="1" s="1"/>
  <c r="B46" i="1" s="1"/>
  <c r="L122" i="1" a="1"/>
  <c r="L122" i="1" s="1"/>
  <c r="L61" i="1" a="1"/>
  <c r="L61" i="1" s="1"/>
  <c r="B61" i="1" s="1"/>
  <c r="L42" i="1" a="1"/>
  <c r="L42" i="1" s="1"/>
  <c r="B42" i="1" s="1"/>
  <c r="L132" i="1" a="1"/>
  <c r="L132" i="1" s="1"/>
  <c r="L72" i="1" a="1"/>
  <c r="L72" i="1" s="1"/>
  <c r="L48" i="1" a="1"/>
  <c r="L48" i="1" s="1"/>
  <c r="B48" i="1" s="1"/>
  <c r="L152" i="1" a="1"/>
  <c r="L152" i="1" s="1"/>
  <c r="L100" i="1" a="1"/>
  <c r="L100" i="1" s="1"/>
  <c r="B75" i="10" a="1"/>
  <c r="B75" i="10" s="1"/>
  <c r="C75" i="10" s="1"/>
  <c r="D75" i="10" s="1"/>
  <c r="E75" i="10" s="1"/>
  <c r="L192" i="1" a="1"/>
  <c r="L192" i="1" s="1"/>
  <c r="L178" i="1" a="1"/>
  <c r="L178" i="1" s="1"/>
  <c r="L101" i="1" a="1"/>
  <c r="L101" i="1" s="1"/>
  <c r="L202" i="1" a="1"/>
  <c r="L202" i="1" s="1"/>
  <c r="L171" i="1" a="1"/>
  <c r="L171" i="1" s="1"/>
  <c r="L201" i="1" a="1"/>
  <c r="L201" i="1" s="1"/>
  <c r="L11" i="11" a="1"/>
  <c r="L11" i="11" s="1"/>
  <c r="B11" i="11" s="1"/>
  <c r="L27" i="11" a="1"/>
  <c r="L27" i="11" s="1"/>
  <c r="K9" i="11"/>
  <c r="M39" i="11" s="1" a="1"/>
  <c r="M39" i="11" s="1"/>
  <c r="C39" i="11" s="1"/>
  <c r="L23" i="11" a="1"/>
  <c r="L23" i="11" s="1"/>
  <c r="B23" i="11" s="1"/>
  <c r="L61" i="11" a="1"/>
  <c r="L61" i="11" s="1"/>
  <c r="B61" i="11" s="1"/>
  <c r="L35" i="11" a="1"/>
  <c r="L35" i="11" s="1"/>
  <c r="B35" i="11" s="1"/>
  <c r="L46" i="11" a="1"/>
  <c r="L46" i="11" s="1"/>
  <c r="B46" i="11" s="1"/>
  <c r="L57" i="11" a="1"/>
  <c r="L57" i="11" s="1"/>
  <c r="B57" i="11" s="1"/>
  <c r="L9" i="11" a="1"/>
  <c r="L9" i="11" s="1"/>
  <c r="B9" i="11" s="1"/>
  <c r="L22" i="11" a="1"/>
  <c r="L22" i="11" s="1"/>
  <c r="B22" i="11" s="1"/>
  <c r="M31" i="11" a="1"/>
  <c r="M31" i="11" s="1"/>
  <c r="C31" i="11" s="1"/>
  <c r="L13" i="11" a="1"/>
  <c r="L13" i="11" s="1"/>
  <c r="B13" i="11" s="1"/>
  <c r="L34" i="11" a="1"/>
  <c r="L34" i="11" s="1"/>
  <c r="B34" i="11" s="1"/>
  <c r="L40" i="11" a="1"/>
  <c r="L40" i="11" s="1"/>
  <c r="B40" i="11" s="1"/>
  <c r="L47" i="11" a="1"/>
  <c r="L47" i="11" s="1"/>
  <c r="B47" i="11" s="1"/>
  <c r="L54" i="11" a="1"/>
  <c r="L54" i="11" s="1"/>
  <c r="B54" i="11" s="1"/>
  <c r="L200" i="11" a="1"/>
  <c r="L200" i="11" s="1"/>
  <c r="L192" i="11" a="1"/>
  <c r="L192" i="11" s="1"/>
  <c r="L184" i="11" a="1"/>
  <c r="L184" i="11" s="1"/>
  <c r="L176" i="11" a="1"/>
  <c r="L176" i="11" s="1"/>
  <c r="L168" i="11" a="1"/>
  <c r="L168" i="11" s="1"/>
  <c r="L206" i="11" a="1"/>
  <c r="L206" i="11" s="1"/>
  <c r="L198" i="11" a="1"/>
  <c r="L198" i="11" s="1"/>
  <c r="L190" i="11" a="1"/>
  <c r="L190" i="11" s="1"/>
  <c r="L182" i="11" a="1"/>
  <c r="L182" i="11" s="1"/>
  <c r="L174" i="11" a="1"/>
  <c r="L174" i="11" s="1"/>
  <c r="L166" i="11" a="1"/>
  <c r="L166" i="11" s="1"/>
  <c r="L158" i="11" a="1"/>
  <c r="L158" i="11" s="1"/>
  <c r="L204" i="11" a="1"/>
  <c r="L204" i="11" s="1"/>
  <c r="L196" i="11" a="1"/>
  <c r="L196" i="11" s="1"/>
  <c r="L188" i="11" a="1"/>
  <c r="L188" i="11" s="1"/>
  <c r="L180" i="11" a="1"/>
  <c r="L180" i="11" s="1"/>
  <c r="L172" i="11" a="1"/>
  <c r="L172" i="11" s="1"/>
  <c r="L164" i="11" a="1"/>
  <c r="L164" i="11" s="1"/>
  <c r="L156" i="11" a="1"/>
  <c r="L156" i="11" s="1"/>
  <c r="L150" i="11" a="1"/>
  <c r="L150" i="11" s="1"/>
  <c r="L146" i="11" a="1"/>
  <c r="L146" i="11" s="1"/>
  <c r="L142" i="11" a="1"/>
  <c r="L142" i="11" s="1"/>
  <c r="L138" i="11" a="1"/>
  <c r="L138" i="11" s="1"/>
  <c r="L15" i="11" a="1"/>
  <c r="L15" i="11" s="1"/>
  <c r="B15" i="11" s="1"/>
  <c r="L37" i="11" a="1"/>
  <c r="L37" i="11" s="1"/>
  <c r="B37" i="11" s="1"/>
  <c r="L48" i="11" a="1"/>
  <c r="L48" i="11" s="1"/>
  <c r="B48" i="11" s="1"/>
  <c r="L6" i="11" a="1"/>
  <c r="L6" i="11" s="1"/>
  <c r="B6" i="11" s="1"/>
  <c r="L10" i="11" a="1"/>
  <c r="L10" i="11" s="1"/>
  <c r="B10" i="11" s="1"/>
  <c r="L26" i="11" a="1"/>
  <c r="L26" i="11" s="1"/>
  <c r="B26" i="11" s="1"/>
  <c r="L17" i="11" a="1"/>
  <c r="L17" i="11" s="1"/>
  <c r="B17" i="11" s="1"/>
  <c r="L43" i="11" a="1"/>
  <c r="L43" i="11" s="1"/>
  <c r="B43" i="11" s="1"/>
  <c r="L49" i="11" a="1"/>
  <c r="L49" i="11" s="1"/>
  <c r="B49" i="11" s="1"/>
  <c r="L56" i="11" a="1"/>
  <c r="L56" i="11" s="1"/>
  <c r="B56" i="11" s="1"/>
  <c r="L30" i="11" a="1"/>
  <c r="L30" i="11" s="1"/>
  <c r="B30" i="11" s="1"/>
  <c r="L202" i="11" a="1"/>
  <c r="L202" i="11" s="1"/>
  <c r="L194" i="11" a="1"/>
  <c r="L194" i="11" s="1"/>
  <c r="L186" i="11" a="1"/>
  <c r="L186" i="11" s="1"/>
  <c r="L178" i="11" a="1"/>
  <c r="L178" i="11" s="1"/>
  <c r="L170" i="11" a="1"/>
  <c r="L170" i="11" s="1"/>
  <c r="L199" i="11" a="1"/>
  <c r="L199" i="11" s="1"/>
  <c r="L191" i="11" a="1"/>
  <c r="L191" i="11" s="1"/>
  <c r="L183" i="11" a="1"/>
  <c r="L183" i="11" s="1"/>
  <c r="L175" i="11" a="1"/>
  <c r="L175" i="11" s="1"/>
  <c r="L167" i="11" a="1"/>
  <c r="L167" i="11" s="1"/>
  <c r="L205" i="11" a="1"/>
  <c r="L205" i="11" s="1"/>
  <c r="L197" i="11" a="1"/>
  <c r="L197" i="11" s="1"/>
  <c r="L189" i="11" a="1"/>
  <c r="L189" i="11" s="1"/>
  <c r="L181" i="11" a="1"/>
  <c r="L181" i="11" s="1"/>
  <c r="L173" i="11" a="1"/>
  <c r="L173" i="11" s="1"/>
  <c r="L165" i="11" a="1"/>
  <c r="L165" i="11" s="1"/>
  <c r="L157" i="11" a="1"/>
  <c r="L157" i="11" s="1"/>
  <c r="L203" i="11" a="1"/>
  <c r="L203" i="11" s="1"/>
  <c r="L195" i="11" a="1"/>
  <c r="L195" i="11" s="1"/>
  <c r="L187" i="11" a="1"/>
  <c r="L187" i="11" s="1"/>
  <c r="L179" i="11" a="1"/>
  <c r="L179" i="11" s="1"/>
  <c r="L171" i="11" a="1"/>
  <c r="L171" i="11" s="1"/>
  <c r="L163" i="11" a="1"/>
  <c r="L163" i="11" s="1"/>
  <c r="L155" i="11" a="1"/>
  <c r="L155" i="11" s="1"/>
  <c r="M141" i="11" a="1"/>
  <c r="M141" i="11" s="1"/>
  <c r="L19" i="11" a="1"/>
  <c r="L19" i="11" s="1"/>
  <c r="B19" i="11" s="1"/>
  <c r="L39" i="11" a="1"/>
  <c r="L39" i="11" s="1"/>
  <c r="B39" i="11" s="1"/>
  <c r="L53" i="11" a="1"/>
  <c r="L53" i="11" s="1"/>
  <c r="B53" i="11" s="1"/>
  <c r="L7" i="11" a="1"/>
  <c r="L7" i="11" s="1"/>
  <c r="B7" i="11" s="1"/>
  <c r="L14" i="11" a="1"/>
  <c r="L14" i="11" s="1"/>
  <c r="B14" i="11" s="1"/>
  <c r="L28" i="11" a="1"/>
  <c r="L28" i="11" s="1"/>
  <c r="B28" i="11" s="1"/>
  <c r="L21" i="11" a="1"/>
  <c r="L21" i="11" s="1"/>
  <c r="B21" i="11" s="1"/>
  <c r="L36" i="11" a="1"/>
  <c r="L36" i="11" s="1"/>
  <c r="B36" i="11" s="1"/>
  <c r="L52" i="11" a="1"/>
  <c r="L52" i="11" s="1"/>
  <c r="B52" i="11" s="1"/>
  <c r="L58" i="11" a="1"/>
  <c r="L58" i="11" s="1"/>
  <c r="B58" i="11" s="1"/>
  <c r="L201" i="11" a="1"/>
  <c r="L201" i="11" s="1"/>
  <c r="L193" i="11" a="1"/>
  <c r="L193" i="11" s="1"/>
  <c r="L185" i="11" a="1"/>
  <c r="L185" i="11" s="1"/>
  <c r="L177" i="11" a="1"/>
  <c r="L177" i="11" s="1"/>
  <c r="L169" i="11" a="1"/>
  <c r="L169" i="11" s="1"/>
  <c r="L148" i="11" a="1"/>
  <c r="L148" i="11" s="1"/>
  <c r="L144" i="11" a="1"/>
  <c r="L144" i="11" s="1"/>
  <c r="L140" i="11" a="1"/>
  <c r="L140" i="11" s="1"/>
  <c r="L136" i="11" a="1"/>
  <c r="L136" i="11" s="1"/>
  <c r="L18" i="11" a="1"/>
  <c r="L18" i="11" s="1"/>
  <c r="B18" i="11" s="1"/>
  <c r="L38" i="11" a="1"/>
  <c r="L38" i="11" s="1"/>
  <c r="B38" i="11" s="1"/>
  <c r="L153" i="11" a="1"/>
  <c r="L153" i="11" s="1"/>
  <c r="L147" i="11" a="1"/>
  <c r="L147" i="11" s="1"/>
  <c r="M123" i="11" a="1"/>
  <c r="M123" i="11" s="1"/>
  <c r="L160" i="11" a="1"/>
  <c r="L160" i="11" s="1"/>
  <c r="L149" i="11" a="1"/>
  <c r="L149" i="11" s="1"/>
  <c r="L133" i="11" a="1"/>
  <c r="L133" i="11" s="1"/>
  <c r="L125" i="11" a="1"/>
  <c r="L125" i="11" s="1"/>
  <c r="L117" i="11" a="1"/>
  <c r="L117" i="11" s="1"/>
  <c r="L109" i="11" a="1"/>
  <c r="L109" i="11" s="1"/>
  <c r="L101" i="11" a="1"/>
  <c r="L101" i="11" s="1"/>
  <c r="L93" i="11" a="1"/>
  <c r="L93" i="11" s="1"/>
  <c r="L85" i="11" a="1"/>
  <c r="L85" i="11" s="1"/>
  <c r="L77" i="11" a="1"/>
  <c r="L77" i="11" s="1"/>
  <c r="L70" i="11" a="1"/>
  <c r="L70" i="11" s="1"/>
  <c r="L69" i="11" a="1"/>
  <c r="L69" i="11" s="1"/>
  <c r="L51" i="11" a="1"/>
  <c r="L51" i="11" s="1"/>
  <c r="B51" i="11" s="1"/>
  <c r="L33" i="11" a="1"/>
  <c r="L33" i="11" s="1"/>
  <c r="B33" i="11" s="1"/>
  <c r="L64" i="11" a="1"/>
  <c r="L64" i="11" s="1"/>
  <c r="L59" i="11" a="1"/>
  <c r="L59" i="11" s="1"/>
  <c r="B59" i="11" s="1"/>
  <c r="L41" i="11" a="1"/>
  <c r="L41" i="11" s="1"/>
  <c r="B41" i="11" s="1"/>
  <c r="L29" i="11" a="1"/>
  <c r="L29" i="11" s="1"/>
  <c r="B29" i="11" s="1"/>
  <c r="L16" i="11" a="1"/>
  <c r="L16" i="11" s="1"/>
  <c r="B16" i="11" s="1"/>
  <c r="L44" i="11" a="1"/>
  <c r="L44" i="11" s="1"/>
  <c r="B44" i="11" s="1"/>
  <c r="L31" i="11" a="1"/>
  <c r="L31" i="11" s="1"/>
  <c r="B31" i="11" s="1"/>
  <c r="L134" i="11" a="1"/>
  <c r="L134" i="11" s="1"/>
  <c r="L152" i="11" a="1"/>
  <c r="L152" i="11" s="1"/>
  <c r="L137" i="11" a="1"/>
  <c r="L137" i="11" s="1"/>
  <c r="L159" i="11" a="1"/>
  <c r="L159" i="11" s="1"/>
  <c r="L127" i="11" a="1"/>
  <c r="L127" i="11" s="1"/>
  <c r="L119" i="11" a="1"/>
  <c r="L119" i="11" s="1"/>
  <c r="L111" i="11" a="1"/>
  <c r="L111" i="11" s="1"/>
  <c r="L103" i="11" a="1"/>
  <c r="L103" i="11" s="1"/>
  <c r="L95" i="11" a="1"/>
  <c r="L95" i="11" s="1"/>
  <c r="L87" i="11" a="1"/>
  <c r="L87" i="11" s="1"/>
  <c r="L79" i="11" a="1"/>
  <c r="L79" i="11" s="1"/>
  <c r="L71" i="11" a="1"/>
  <c r="L71" i="11" s="1"/>
  <c r="L154" i="11" a="1"/>
  <c r="L154" i="11" s="1"/>
  <c r="L132" i="11" a="1"/>
  <c r="L132" i="11" s="1"/>
  <c r="L124" i="11" a="1"/>
  <c r="L124" i="11" s="1"/>
  <c r="L116" i="11" a="1"/>
  <c r="L116" i="11" s="1"/>
  <c r="L108" i="11" a="1"/>
  <c r="L108" i="11" s="1"/>
  <c r="L100" i="11" a="1"/>
  <c r="L100" i="11" s="1"/>
  <c r="L92" i="11" a="1"/>
  <c r="L92" i="11" s="1"/>
  <c r="L84" i="11" a="1"/>
  <c r="L84" i="11" s="1"/>
  <c r="L76" i="11" a="1"/>
  <c r="L76" i="11" s="1"/>
  <c r="L151" i="11" a="1"/>
  <c r="L151" i="11" s="1"/>
  <c r="L135" i="11" a="1"/>
  <c r="L135" i="11" s="1"/>
  <c r="L63" i="11" a="1"/>
  <c r="L63" i="11" s="1"/>
  <c r="L20" i="11" a="1"/>
  <c r="L20" i="11" s="1"/>
  <c r="B20" i="11" s="1"/>
  <c r="L55" i="11" a="1"/>
  <c r="L55" i="11" s="1"/>
  <c r="B55" i="11" s="1"/>
  <c r="L25" i="11" a="1"/>
  <c r="L25" i="11" s="1"/>
  <c r="B25" i="11" s="1"/>
  <c r="L45" i="11" a="1"/>
  <c r="L45" i="11" s="1"/>
  <c r="B45" i="11" s="1"/>
  <c r="L162" i="11" a="1"/>
  <c r="L162" i="11" s="1"/>
  <c r="L129" i="11" a="1"/>
  <c r="L129" i="11" s="1"/>
  <c r="L121" i="11" a="1"/>
  <c r="L121" i="11" s="1"/>
  <c r="L113" i="11" a="1"/>
  <c r="L113" i="11" s="1"/>
  <c r="L105" i="11" a="1"/>
  <c r="L105" i="11" s="1"/>
  <c r="L97" i="11" a="1"/>
  <c r="L97" i="11" s="1"/>
  <c r="L89" i="11" a="1"/>
  <c r="L89" i="11" s="1"/>
  <c r="L81" i="11" a="1"/>
  <c r="L81" i="11" s="1"/>
  <c r="L73" i="11" a="1"/>
  <c r="L73" i="11" s="1"/>
  <c r="L139" i="11" a="1"/>
  <c r="L139" i="11" s="1"/>
  <c r="L126" i="11" a="1"/>
  <c r="L126" i="11" s="1"/>
  <c r="L118" i="11" a="1"/>
  <c r="L118" i="11" s="1"/>
  <c r="L110" i="11" a="1"/>
  <c r="L110" i="11" s="1"/>
  <c r="L102" i="11" a="1"/>
  <c r="L102" i="11" s="1"/>
  <c r="L94" i="11" a="1"/>
  <c r="L94" i="11" s="1"/>
  <c r="L86" i="11" a="1"/>
  <c r="L86" i="11" s="1"/>
  <c r="L78" i="11" a="1"/>
  <c r="L78" i="11" s="1"/>
  <c r="L67" i="11" a="1"/>
  <c r="L67" i="11" s="1"/>
  <c r="L141" i="11" a="1"/>
  <c r="L141" i="11" s="1"/>
  <c r="L68" i="11" a="1"/>
  <c r="L68" i="11" s="1"/>
  <c r="L131" i="11" a="1"/>
  <c r="L131" i="11" s="1"/>
  <c r="L123" i="11" a="1"/>
  <c r="L123" i="11" s="1"/>
  <c r="L115" i="11" a="1"/>
  <c r="L115" i="11" s="1"/>
  <c r="L107" i="11" a="1"/>
  <c r="L107" i="11" s="1"/>
  <c r="L99" i="11" a="1"/>
  <c r="L99" i="11" s="1"/>
  <c r="L91" i="11" a="1"/>
  <c r="L91" i="11" s="1"/>
  <c r="L83" i="11" a="1"/>
  <c r="L83" i="11" s="1"/>
  <c r="L75" i="11" a="1"/>
  <c r="L75" i="11" s="1"/>
  <c r="L60" i="11" a="1"/>
  <c r="L60" i="11" s="1"/>
  <c r="B60" i="11" s="1"/>
  <c r="L42" i="11" a="1"/>
  <c r="L42" i="11" s="1"/>
  <c r="B42" i="11" s="1"/>
  <c r="L66" i="11" a="1"/>
  <c r="L66" i="11" s="1"/>
  <c r="L62" i="11" a="1"/>
  <c r="L62" i="11" s="1"/>
  <c r="B62" i="11" s="1"/>
  <c r="L50" i="11" a="1"/>
  <c r="L50" i="11" s="1"/>
  <c r="B50" i="11" s="1"/>
  <c r="L32" i="11" a="1"/>
  <c r="L32" i="11" s="1"/>
  <c r="B32" i="11" s="1"/>
  <c r="L24" i="11" a="1"/>
  <c r="L24" i="11" s="1"/>
  <c r="B24" i="11" s="1"/>
  <c r="L8" i="11" a="1"/>
  <c r="L8" i="11" s="1"/>
  <c r="B8" i="11" s="1"/>
  <c r="L128" i="11" a="1"/>
  <c r="L128" i="11" s="1"/>
  <c r="L96" i="11" a="1"/>
  <c r="L96" i="11" s="1"/>
  <c r="L114" i="11" a="1"/>
  <c r="L114" i="11" s="1"/>
  <c r="L82" i="11" a="1"/>
  <c r="L82" i="11" s="1"/>
  <c r="L120" i="11" a="1"/>
  <c r="L120" i="11" s="1"/>
  <c r="L88" i="11" a="1"/>
  <c r="L88" i="11" s="1"/>
  <c r="L161" i="11" a="1"/>
  <c r="L161" i="11" s="1"/>
  <c r="L143" i="11" a="1"/>
  <c r="L143" i="11" s="1"/>
  <c r="L106" i="11" a="1"/>
  <c r="L106" i="11" s="1"/>
  <c r="L74" i="11" a="1"/>
  <c r="L74" i="11" s="1"/>
  <c r="L207" i="11" a="1"/>
  <c r="L207" i="11" s="1"/>
  <c r="L112" i="11" a="1"/>
  <c r="L112" i="11" s="1"/>
  <c r="L80" i="11" a="1"/>
  <c r="L80" i="11" s="1"/>
  <c r="L130" i="11" a="1"/>
  <c r="L130" i="11" s="1"/>
  <c r="L98" i="11" a="1"/>
  <c r="L98" i="11" s="1"/>
  <c r="L65" i="11" a="1"/>
  <c r="L65" i="11" s="1"/>
  <c r="L145" i="11" a="1"/>
  <c r="L145" i="11" s="1"/>
  <c r="L122" i="11" a="1"/>
  <c r="L122" i="11" s="1"/>
  <c r="L104" i="11" a="1"/>
  <c r="L104" i="11" s="1"/>
  <c r="L90" i="11" a="1"/>
  <c r="L90" i="11" s="1"/>
  <c r="L12" i="11" a="1"/>
  <c r="L12" i="11" s="1"/>
  <c r="B12" i="11" s="1"/>
  <c r="L72" i="11" a="1"/>
  <c r="L72" i="11" s="1"/>
  <c r="K9" i="5"/>
  <c r="L34" i="5" a="1"/>
  <c r="L34" i="5" s="1"/>
  <c r="B34" i="5" s="1"/>
  <c r="L52" i="5" a="1"/>
  <c r="L52" i="5" s="1"/>
  <c r="B52" i="5" s="1"/>
  <c r="L38" i="5" a="1"/>
  <c r="L38" i="5" s="1"/>
  <c r="B38" i="5" s="1"/>
  <c r="L207" i="5" a="1"/>
  <c r="L207" i="5" s="1"/>
  <c r="L192" i="5" a="1"/>
  <c r="L192" i="5" s="1"/>
  <c r="L176" i="5" a="1"/>
  <c r="L176" i="5" s="1"/>
  <c r="L160" i="5" a="1"/>
  <c r="L160" i="5" s="1"/>
  <c r="L201" i="5" a="1"/>
  <c r="L201" i="5" s="1"/>
  <c r="L185" i="5" a="1"/>
  <c r="L185" i="5" s="1"/>
  <c r="L169" i="5" a="1"/>
  <c r="L169" i="5" s="1"/>
  <c r="L153" i="5" a="1"/>
  <c r="L153" i="5" s="1"/>
  <c r="L144" i="5" a="1"/>
  <c r="L144" i="5" s="1"/>
  <c r="L194" i="5" a="1"/>
  <c r="L194" i="5" s="1"/>
  <c r="L178" i="5" a="1"/>
  <c r="L178" i="5" s="1"/>
  <c r="L162" i="5" a="1"/>
  <c r="L162" i="5" s="1"/>
  <c r="L199" i="5" a="1"/>
  <c r="L199" i="5" s="1"/>
  <c r="L183" i="5" a="1"/>
  <c r="L183" i="5" s="1"/>
  <c r="L167" i="5" a="1"/>
  <c r="L167" i="5" s="1"/>
  <c r="L151" i="5" a="1"/>
  <c r="L151" i="5" s="1"/>
  <c r="L143" i="5" a="1"/>
  <c r="L143" i="5" s="1"/>
  <c r="L127" i="5" a="1"/>
  <c r="L127" i="5" s="1"/>
  <c r="L111" i="5" a="1"/>
  <c r="L111" i="5" s="1"/>
  <c r="L140" i="5" a="1"/>
  <c r="L140" i="5" s="1"/>
  <c r="L124" i="5" a="1"/>
  <c r="L124" i="5" s="1"/>
  <c r="L141" i="5" a="1"/>
  <c r="L141" i="5" s="1"/>
  <c r="L125" i="5" a="1"/>
  <c r="L125" i="5" s="1"/>
  <c r="L112" i="5" a="1"/>
  <c r="L112" i="5" s="1"/>
  <c r="L104" i="5" a="1"/>
  <c r="L104" i="5" s="1"/>
  <c r="L130" i="5" a="1"/>
  <c r="L130" i="5" s="1"/>
  <c r="L114" i="5" a="1"/>
  <c r="L114" i="5" s="1"/>
  <c r="L89" i="5" a="1"/>
  <c r="L89" i="5" s="1"/>
  <c r="L73" i="5" a="1"/>
  <c r="L73" i="5" s="1"/>
  <c r="L35" i="5" a="1"/>
  <c r="L35" i="5" s="1"/>
  <c r="B35" i="5" s="1"/>
  <c r="L31" i="5" a="1"/>
  <c r="L31" i="5" s="1"/>
  <c r="B31" i="5" s="1"/>
  <c r="L204" i="5" a="1"/>
  <c r="L204" i="5" s="1"/>
  <c r="L188" i="5" a="1"/>
  <c r="L188" i="5" s="1"/>
  <c r="L172" i="5" a="1"/>
  <c r="L172" i="5" s="1"/>
  <c r="L156" i="5" a="1"/>
  <c r="L156" i="5" s="1"/>
  <c r="L197" i="5" a="1"/>
  <c r="L197" i="5" s="1"/>
  <c r="L181" i="5" a="1"/>
  <c r="L181" i="5" s="1"/>
  <c r="L165" i="5" a="1"/>
  <c r="L165" i="5" s="1"/>
  <c r="L150" i="5" a="1"/>
  <c r="L150" i="5" s="1"/>
  <c r="L206" i="5" a="1"/>
  <c r="L206" i="5" s="1"/>
  <c r="L190" i="5" a="1"/>
  <c r="L190" i="5" s="1"/>
  <c r="L174" i="5" a="1"/>
  <c r="L174" i="5" s="1"/>
  <c r="L158" i="5" a="1"/>
  <c r="L158" i="5" s="1"/>
  <c r="L195" i="5" a="1"/>
  <c r="L195" i="5" s="1"/>
  <c r="L179" i="5" a="1"/>
  <c r="L179" i="5" s="1"/>
  <c r="L163" i="5" a="1"/>
  <c r="L163" i="5" s="1"/>
  <c r="L149" i="5" a="1"/>
  <c r="L149" i="5" s="1"/>
  <c r="L139" i="5" a="1"/>
  <c r="L139" i="5" s="1"/>
  <c r="L123" i="5" a="1"/>
  <c r="L123" i="5" s="1"/>
  <c r="L109" i="5" a="1"/>
  <c r="L109" i="5" s="1"/>
  <c r="L136" i="5" a="1"/>
  <c r="L136" i="5" s="1"/>
  <c r="L120" i="5" a="1"/>
  <c r="L120" i="5" s="1"/>
  <c r="L137" i="5" a="1"/>
  <c r="L137" i="5" s="1"/>
  <c r="L121" i="5" a="1"/>
  <c r="L121" i="5" s="1"/>
  <c r="L110" i="5" a="1"/>
  <c r="L110" i="5" s="1"/>
  <c r="L142" i="5" a="1"/>
  <c r="L142" i="5" s="1"/>
  <c r="L126" i="5" a="1"/>
  <c r="L126" i="5" s="1"/>
  <c r="L101" i="5" a="1"/>
  <c r="L101" i="5" s="1"/>
  <c r="L85" i="5" a="1"/>
  <c r="L85" i="5" s="1"/>
  <c r="L69" i="5" a="1"/>
  <c r="L69" i="5" s="1"/>
  <c r="L28" i="5" a="1"/>
  <c r="L28" i="5" s="1"/>
  <c r="B28" i="5" s="1"/>
  <c r="L200" i="5" a="1"/>
  <c r="L200" i="5" s="1"/>
  <c r="L184" i="5" a="1"/>
  <c r="L184" i="5" s="1"/>
  <c r="L168" i="5" a="1"/>
  <c r="L168" i="5" s="1"/>
  <c r="L152" i="5" a="1"/>
  <c r="L152" i="5" s="1"/>
  <c r="L193" i="5" a="1"/>
  <c r="L193" i="5" s="1"/>
  <c r="L177" i="5" a="1"/>
  <c r="L177" i="5" s="1"/>
  <c r="L161" i="5" a="1"/>
  <c r="L161" i="5" s="1"/>
  <c r="L148" i="5" a="1"/>
  <c r="L148" i="5" s="1"/>
  <c r="L202" i="5" a="1"/>
  <c r="L202" i="5" s="1"/>
  <c r="L186" i="5" a="1"/>
  <c r="L186" i="5" s="1"/>
  <c r="L170" i="5" a="1"/>
  <c r="L170" i="5" s="1"/>
  <c r="L154" i="5" a="1"/>
  <c r="L154" i="5" s="1"/>
  <c r="L191" i="5" a="1"/>
  <c r="L191" i="5" s="1"/>
  <c r="L175" i="5" a="1"/>
  <c r="L175" i="5" s="1"/>
  <c r="L159" i="5" a="1"/>
  <c r="L159" i="5" s="1"/>
  <c r="L147" i="5" a="1"/>
  <c r="L147" i="5" s="1"/>
  <c r="L135" i="5" a="1"/>
  <c r="L135" i="5" s="1"/>
  <c r="L119" i="5" a="1"/>
  <c r="L119" i="5" s="1"/>
  <c r="L107" i="5" a="1"/>
  <c r="L107" i="5" s="1"/>
  <c r="L132" i="5" a="1"/>
  <c r="L132" i="5" s="1"/>
  <c r="L116" i="5" a="1"/>
  <c r="L116" i="5" s="1"/>
  <c r="L133" i="5" a="1"/>
  <c r="L133" i="5" s="1"/>
  <c r="L117" i="5" a="1"/>
  <c r="L117" i="5" s="1"/>
  <c r="L108" i="5" a="1"/>
  <c r="L108" i="5" s="1"/>
  <c r="L138" i="5" a="1"/>
  <c r="L138" i="5" s="1"/>
  <c r="L122" i="5" a="1"/>
  <c r="L122" i="5" s="1"/>
  <c r="L97" i="5" a="1"/>
  <c r="L97" i="5" s="1"/>
  <c r="L81" i="5" a="1"/>
  <c r="L81" i="5" s="1"/>
  <c r="L164" i="5" a="1"/>
  <c r="L164" i="5" s="1"/>
  <c r="L157" i="5" a="1"/>
  <c r="L157" i="5" s="1"/>
  <c r="L166" i="5" a="1"/>
  <c r="L166" i="5" s="1"/>
  <c r="L155" i="5" a="1"/>
  <c r="L155" i="5" s="1"/>
  <c r="L105" i="5" a="1"/>
  <c r="L105" i="5" s="1"/>
  <c r="L113" i="5" a="1"/>
  <c r="L113" i="5" s="1"/>
  <c r="L93" i="5" a="1"/>
  <c r="L93" i="5" s="1"/>
  <c r="L94" i="5" a="1"/>
  <c r="L94" i="5" s="1"/>
  <c r="L78" i="5" a="1"/>
  <c r="L78" i="5" s="1"/>
  <c r="L51" i="5" a="1"/>
  <c r="L51" i="5" s="1"/>
  <c r="B51" i="5" s="1"/>
  <c r="L95" i="5" a="1"/>
  <c r="L95" i="5" s="1"/>
  <c r="L79" i="5" a="1"/>
  <c r="L79" i="5" s="1"/>
  <c r="L65" i="5" a="1"/>
  <c r="L65" i="5" s="1"/>
  <c r="L88" i="5" a="1"/>
  <c r="L88" i="5" s="1"/>
  <c r="L72" i="5" a="1"/>
  <c r="L72" i="5" s="1"/>
  <c r="L41" i="5" a="1"/>
  <c r="L41" i="5" s="1"/>
  <c r="B41" i="5" s="1"/>
  <c r="L46" i="5" a="1"/>
  <c r="L46" i="5" s="1"/>
  <c r="B46" i="5" s="1"/>
  <c r="L55" i="5" a="1"/>
  <c r="L55" i="5" s="1"/>
  <c r="B55" i="5" s="1"/>
  <c r="L6" i="5" a="1"/>
  <c r="L6" i="5" s="1"/>
  <c r="B6" i="5" s="1"/>
  <c r="L10" i="5" a="1"/>
  <c r="L10" i="5" s="1"/>
  <c r="B10" i="5" s="1"/>
  <c r="L14" i="5" a="1"/>
  <c r="L14" i="5" s="1"/>
  <c r="B14" i="5" s="1"/>
  <c r="L18" i="5" a="1"/>
  <c r="L18" i="5" s="1"/>
  <c r="B18" i="5" s="1"/>
  <c r="L22" i="5" a="1"/>
  <c r="L22" i="5" s="1"/>
  <c r="B22" i="5" s="1"/>
  <c r="L26" i="5" a="1"/>
  <c r="L26" i="5" s="1"/>
  <c r="B26" i="5" s="1"/>
  <c r="L62" i="5" a="1"/>
  <c r="L62" i="5" s="1"/>
  <c r="B62" i="5" s="1"/>
  <c r="L43" i="5" a="1"/>
  <c r="L43" i="5" s="1"/>
  <c r="B43" i="5" s="1"/>
  <c r="L49" i="5" a="1"/>
  <c r="L49" i="5" s="1"/>
  <c r="B49" i="5" s="1"/>
  <c r="L37" i="5" a="1"/>
  <c r="L37" i="5" s="1"/>
  <c r="B37" i="5" s="1"/>
  <c r="L205" i="5" a="1"/>
  <c r="L205" i="5" s="1"/>
  <c r="L146" i="5" a="1"/>
  <c r="L146" i="5" s="1"/>
  <c r="L203" i="5" a="1"/>
  <c r="L203" i="5" s="1"/>
  <c r="L145" i="5" a="1"/>
  <c r="L145" i="5" s="1"/>
  <c r="L128" i="5" a="1"/>
  <c r="L128" i="5" s="1"/>
  <c r="L106" i="5" a="1"/>
  <c r="L106" i="5" s="1"/>
  <c r="L77" i="5" a="1"/>
  <c r="L77" i="5" s="1"/>
  <c r="L90" i="5" a="1"/>
  <c r="L90" i="5" s="1"/>
  <c r="L74" i="5" a="1"/>
  <c r="L74" i="5" s="1"/>
  <c r="L42" i="5" a="1"/>
  <c r="L42" i="5" s="1"/>
  <c r="B42" i="5" s="1"/>
  <c r="L91" i="5" a="1"/>
  <c r="L91" i="5" s="1"/>
  <c r="L75" i="5" a="1"/>
  <c r="L75" i="5" s="1"/>
  <c r="L100" i="5" a="1"/>
  <c r="L100" i="5" s="1"/>
  <c r="L84" i="5" a="1"/>
  <c r="L84" i="5" s="1"/>
  <c r="L68" i="5" a="1"/>
  <c r="L68" i="5" s="1"/>
  <c r="L32" i="5" a="1"/>
  <c r="L32" i="5" s="1"/>
  <c r="B32" i="5" s="1"/>
  <c r="L48" i="5" a="1"/>
  <c r="L48" i="5" s="1"/>
  <c r="B48" i="5" s="1"/>
  <c r="L56" i="5" a="1"/>
  <c r="L56" i="5" s="1"/>
  <c r="B56" i="5" s="1"/>
  <c r="L7" i="5" a="1"/>
  <c r="L7" i="5" s="1"/>
  <c r="B7" i="5" s="1"/>
  <c r="L11" i="5" a="1"/>
  <c r="L11" i="5" s="1"/>
  <c r="B11" i="5" s="1"/>
  <c r="L15" i="5" a="1"/>
  <c r="L15" i="5" s="1"/>
  <c r="B15" i="5" s="1"/>
  <c r="L19" i="5" a="1"/>
  <c r="L19" i="5" s="1"/>
  <c r="B19" i="5" s="1"/>
  <c r="L23" i="5" a="1"/>
  <c r="L23" i="5" s="1"/>
  <c r="B23" i="5" s="1"/>
  <c r="L27" i="5" a="1"/>
  <c r="L27" i="5" s="1"/>
  <c r="B27" i="5" s="1"/>
  <c r="L63" i="5" a="1"/>
  <c r="L63" i="5" s="1"/>
  <c r="L36" i="5" a="1"/>
  <c r="L36" i="5" s="1"/>
  <c r="B36" i="5" s="1"/>
  <c r="L196" i="5" a="1"/>
  <c r="L196" i="5" s="1"/>
  <c r="L189" i="5" a="1"/>
  <c r="L189" i="5" s="1"/>
  <c r="L198" i="5" a="1"/>
  <c r="L198" i="5" s="1"/>
  <c r="L187" i="5" a="1"/>
  <c r="L187" i="5" s="1"/>
  <c r="L131" i="5" a="1"/>
  <c r="L131" i="5" s="1"/>
  <c r="L67" i="5" a="1"/>
  <c r="L67" i="5" s="1"/>
  <c r="L134" i="5" a="1"/>
  <c r="L134" i="5" s="1"/>
  <c r="L102" i="5" a="1"/>
  <c r="L102" i="5" s="1"/>
  <c r="L86" i="5" a="1"/>
  <c r="L86" i="5" s="1"/>
  <c r="L70" i="5" a="1"/>
  <c r="L70" i="5" s="1"/>
  <c r="L103" i="5" a="1"/>
  <c r="L103" i="5" s="1"/>
  <c r="L87" i="5" a="1"/>
  <c r="L87" i="5" s="1"/>
  <c r="L71" i="5" a="1"/>
  <c r="L71" i="5" s="1"/>
  <c r="L96" i="5" a="1"/>
  <c r="L96" i="5" s="1"/>
  <c r="L80" i="5" a="1"/>
  <c r="L80" i="5" s="1"/>
  <c r="L59" i="5" a="1"/>
  <c r="L59" i="5" s="1"/>
  <c r="B59" i="5" s="1"/>
  <c r="L29" i="5" a="1"/>
  <c r="L29" i="5" s="1"/>
  <c r="B29" i="5" s="1"/>
  <c r="L39" i="5" a="1"/>
  <c r="L39" i="5" s="1"/>
  <c r="B39" i="5" s="1"/>
  <c r="L53" i="5" a="1"/>
  <c r="L53" i="5" s="1"/>
  <c r="B53" i="5" s="1"/>
  <c r="L57" i="5" a="1"/>
  <c r="L57" i="5" s="1"/>
  <c r="B57" i="5" s="1"/>
  <c r="L8" i="5" a="1"/>
  <c r="L8" i="5" s="1"/>
  <c r="B8" i="5" s="1"/>
  <c r="L12" i="5" a="1"/>
  <c r="L12" i="5" s="1"/>
  <c r="B12" i="5" s="1"/>
  <c r="L16" i="5" a="1"/>
  <c r="L16" i="5" s="1"/>
  <c r="B16" i="5" s="1"/>
  <c r="L20" i="5" a="1"/>
  <c r="L20" i="5" s="1"/>
  <c r="B20" i="5" s="1"/>
  <c r="L24" i="5" a="1"/>
  <c r="L24" i="5" s="1"/>
  <c r="B24" i="5" s="1"/>
  <c r="L30" i="5" a="1"/>
  <c r="L30" i="5" s="1"/>
  <c r="B30" i="5" s="1"/>
  <c r="L33" i="5" a="1"/>
  <c r="L33" i="5" s="1"/>
  <c r="B33" i="5" s="1"/>
  <c r="L64" i="5" a="1"/>
  <c r="L64" i="5" s="1"/>
  <c r="L45" i="5" a="1"/>
  <c r="L45" i="5" s="1"/>
  <c r="B45" i="5" s="1"/>
  <c r="L173" i="5" a="1"/>
  <c r="L173" i="5" s="1"/>
  <c r="L129" i="5" a="1"/>
  <c r="L129" i="5" s="1"/>
  <c r="L60" i="5" a="1"/>
  <c r="L60" i="5" s="1"/>
  <c r="B60" i="5" s="1"/>
  <c r="L92" i="5" a="1"/>
  <c r="L92" i="5" s="1"/>
  <c r="L58" i="5" a="1"/>
  <c r="L58" i="5" s="1"/>
  <c r="B58" i="5" s="1"/>
  <c r="L21" i="5" a="1"/>
  <c r="L21" i="5" s="1"/>
  <c r="B21" i="5" s="1"/>
  <c r="L47" i="5" a="1"/>
  <c r="L47" i="5" s="1"/>
  <c r="B47" i="5" s="1"/>
  <c r="L182" i="5" a="1"/>
  <c r="L182" i="5" s="1"/>
  <c r="L118" i="5" a="1"/>
  <c r="L118" i="5" s="1"/>
  <c r="L99" i="5" a="1"/>
  <c r="L99" i="5" s="1"/>
  <c r="L76" i="5" a="1"/>
  <c r="L76" i="5" s="1"/>
  <c r="L9" i="5" a="1"/>
  <c r="L9" i="5" s="1"/>
  <c r="B9" i="5" s="1"/>
  <c r="L25" i="5" a="1"/>
  <c r="L25" i="5" s="1"/>
  <c r="B25" i="5" s="1"/>
  <c r="L61" i="5" a="1"/>
  <c r="L61" i="5" s="1"/>
  <c r="B61" i="5" s="1"/>
  <c r="L171" i="5" a="1"/>
  <c r="L171" i="5" s="1"/>
  <c r="L98" i="5" a="1"/>
  <c r="L98" i="5" s="1"/>
  <c r="L83" i="5" a="1"/>
  <c r="L83" i="5" s="1"/>
  <c r="L50" i="5" a="1"/>
  <c r="L50" i="5" s="1"/>
  <c r="B50" i="5" s="1"/>
  <c r="L44" i="5" a="1"/>
  <c r="L44" i="5" s="1"/>
  <c r="B44" i="5" s="1"/>
  <c r="L13" i="5" a="1"/>
  <c r="L13" i="5" s="1"/>
  <c r="B13" i="5" s="1"/>
  <c r="L40" i="5" a="1"/>
  <c r="L40" i="5" s="1"/>
  <c r="B40" i="5" s="1"/>
  <c r="L115" i="5" a="1"/>
  <c r="L115" i="5" s="1"/>
  <c r="L82" i="5" a="1"/>
  <c r="L82" i="5" s="1"/>
  <c r="L66" i="5" a="1"/>
  <c r="L66" i="5" s="1"/>
  <c r="L54" i="5" a="1"/>
  <c r="L54" i="5" s="1"/>
  <c r="B54" i="5" s="1"/>
  <c r="L180" i="5" a="1"/>
  <c r="L180" i="5" s="1"/>
  <c r="L17" i="5" a="1"/>
  <c r="L17" i="5" s="1"/>
  <c r="B17" i="5" s="1"/>
  <c r="K9" i="8"/>
  <c r="M34" i="8" s="1" a="1"/>
  <c r="M34" i="8" s="1"/>
  <c r="C34" i="8" s="1"/>
  <c r="L29" i="8" a="1"/>
  <c r="L29" i="8" s="1"/>
  <c r="B29" i="8" s="1"/>
  <c r="L197" i="8" a="1"/>
  <c r="L197" i="8" s="1"/>
  <c r="L181" i="8" a="1"/>
  <c r="L181" i="8" s="1"/>
  <c r="L165" i="8" a="1"/>
  <c r="L165" i="8" s="1"/>
  <c r="L150" i="8" a="1"/>
  <c r="L150" i="8" s="1"/>
  <c r="L202" i="8" a="1"/>
  <c r="L202" i="8" s="1"/>
  <c r="L186" i="8" a="1"/>
  <c r="L186" i="8" s="1"/>
  <c r="M171" i="8" a="1"/>
  <c r="M171" i="8" s="1"/>
  <c r="L158" i="8" a="1"/>
  <c r="L158" i="8" s="1"/>
  <c r="L195" i="8" a="1"/>
  <c r="L195" i="8" s="1"/>
  <c r="L179" i="8" a="1"/>
  <c r="L179" i="8" s="1"/>
  <c r="L163" i="8" a="1"/>
  <c r="L163" i="8" s="1"/>
  <c r="L149" i="8" a="1"/>
  <c r="L149" i="8" s="1"/>
  <c r="L200" i="8" a="1"/>
  <c r="L200" i="8" s="1"/>
  <c r="L184" i="8" a="1"/>
  <c r="L184" i="8" s="1"/>
  <c r="L172" i="8" a="1"/>
  <c r="L172" i="8" s="1"/>
  <c r="L156" i="8" a="1"/>
  <c r="L156" i="8" s="1"/>
  <c r="L137" i="8" a="1"/>
  <c r="L137" i="8" s="1"/>
  <c r="L121" i="8" a="1"/>
  <c r="L121" i="8" s="1"/>
  <c r="L142" i="8" a="1"/>
  <c r="L142" i="8" s="1"/>
  <c r="L126" i="8" a="1"/>
  <c r="L126" i="8" s="1"/>
  <c r="L113" i="8" a="1"/>
  <c r="L113" i="8" s="1"/>
  <c r="L105" i="8" a="1"/>
  <c r="L105" i="8" s="1"/>
  <c r="L99" i="8" a="1"/>
  <c r="L99" i="8" s="1"/>
  <c r="L91" i="8" a="1"/>
  <c r="L91" i="8" s="1"/>
  <c r="L85" i="8" a="1"/>
  <c r="L85" i="8" s="1"/>
  <c r="L77" i="8" a="1"/>
  <c r="L77" i="8" s="1"/>
  <c r="M70" i="8" a="1"/>
  <c r="M70" i="8" s="1"/>
  <c r="L207" i="8" a="1"/>
  <c r="L207" i="8" s="1"/>
  <c r="L193" i="8" a="1"/>
  <c r="L193" i="8" s="1"/>
  <c r="L177" i="8" a="1"/>
  <c r="L177" i="8" s="1"/>
  <c r="L161" i="8" a="1"/>
  <c r="L161" i="8" s="1"/>
  <c r="L148" i="8" a="1"/>
  <c r="L148" i="8" s="1"/>
  <c r="L198" i="8" a="1"/>
  <c r="L198" i="8" s="1"/>
  <c r="L182" i="8" a="1"/>
  <c r="L182" i="8" s="1"/>
  <c r="L170" i="8" a="1"/>
  <c r="L170" i="8" s="1"/>
  <c r="L154" i="8" a="1"/>
  <c r="L154" i="8" s="1"/>
  <c r="L191" i="8" a="1"/>
  <c r="L191" i="8" s="1"/>
  <c r="L175" i="8" a="1"/>
  <c r="L175" i="8" s="1"/>
  <c r="L159" i="8" a="1"/>
  <c r="L159" i="8" s="1"/>
  <c r="L147" i="8" a="1"/>
  <c r="L147" i="8" s="1"/>
  <c r="L196" i="8" a="1"/>
  <c r="L196" i="8" s="1"/>
  <c r="L180" i="8" a="1"/>
  <c r="L180" i="8" s="1"/>
  <c r="L168" i="8" a="1"/>
  <c r="L168" i="8" s="1"/>
  <c r="L152" i="8" a="1"/>
  <c r="L152" i="8" s="1"/>
  <c r="L133" i="8" a="1"/>
  <c r="L133" i="8" s="1"/>
  <c r="L117" i="8" a="1"/>
  <c r="L117" i="8" s="1"/>
  <c r="L138" i="8" a="1"/>
  <c r="L138" i="8" s="1"/>
  <c r="L122" i="8" a="1"/>
  <c r="L122" i="8" s="1"/>
  <c r="L111" i="8" a="1"/>
  <c r="L111" i="8" s="1"/>
  <c r="L103" i="8" a="1"/>
  <c r="L103" i="8" s="1"/>
  <c r="L97" i="8" a="1"/>
  <c r="L97" i="8" s="1"/>
  <c r="L89" i="8" a="1"/>
  <c r="L89" i="8" s="1"/>
  <c r="L83" i="8" a="1"/>
  <c r="L83" i="8" s="1"/>
  <c r="L75" i="8" a="1"/>
  <c r="L75" i="8" s="1"/>
  <c r="L69" i="8" a="1"/>
  <c r="L69" i="8" s="1"/>
  <c r="L205" i="8" a="1"/>
  <c r="L205" i="8" s="1"/>
  <c r="L189" i="8" a="1"/>
  <c r="L189" i="8" s="1"/>
  <c r="L173" i="8" a="1"/>
  <c r="L173" i="8" s="1"/>
  <c r="L157" i="8" a="1"/>
  <c r="L157" i="8" s="1"/>
  <c r="L206" i="8" a="1"/>
  <c r="L206" i="8" s="1"/>
  <c r="L194" i="8" a="1"/>
  <c r="L194" i="8" s="1"/>
  <c r="L178" i="8" a="1"/>
  <c r="L178" i="8" s="1"/>
  <c r="L166" i="8" a="1"/>
  <c r="L166" i="8" s="1"/>
  <c r="L203" i="8" a="1"/>
  <c r="L203" i="8" s="1"/>
  <c r="L187" i="8" a="1"/>
  <c r="L187" i="8" s="1"/>
  <c r="L171" i="8" a="1"/>
  <c r="L171" i="8" s="1"/>
  <c r="L155" i="8" a="1"/>
  <c r="L155" i="8" s="1"/>
  <c r="L192" i="8" a="1"/>
  <c r="L192" i="8" s="1"/>
  <c r="L176" i="8" a="1"/>
  <c r="L176" i="8" s="1"/>
  <c r="L164" i="8" a="1"/>
  <c r="L164" i="8" s="1"/>
  <c r="L145" i="8" a="1"/>
  <c r="L145" i="8" s="1"/>
  <c r="L129" i="8" a="1"/>
  <c r="L129" i="8" s="1"/>
  <c r="L134" i="8" a="1"/>
  <c r="L134" i="8" s="1"/>
  <c r="L118" i="8" a="1"/>
  <c r="L118" i="8" s="1"/>
  <c r="L109" i="8" a="1"/>
  <c r="L109" i="8" s="1"/>
  <c r="L95" i="8" a="1"/>
  <c r="L95" i="8" s="1"/>
  <c r="L87" i="8" a="1"/>
  <c r="L87" i="8" s="1"/>
  <c r="L81" i="8" a="1"/>
  <c r="L81" i="8" s="1"/>
  <c r="L73" i="8" a="1"/>
  <c r="L73" i="8" s="1"/>
  <c r="L60" i="8" a="1"/>
  <c r="L60" i="8" s="1"/>
  <c r="B60" i="8" s="1"/>
  <c r="L169" i="8" a="1"/>
  <c r="L169" i="8" s="1"/>
  <c r="L174" i="8" a="1"/>
  <c r="L174" i="8" s="1"/>
  <c r="L167" i="8" a="1"/>
  <c r="L167" i="8" s="1"/>
  <c r="L146" i="8" a="1"/>
  <c r="L146" i="8" s="1"/>
  <c r="L101" i="8" a="1"/>
  <c r="L101" i="8" s="1"/>
  <c r="L71" i="8" a="1"/>
  <c r="L71" i="8" s="1"/>
  <c r="L131" i="8" a="1"/>
  <c r="L131" i="8" s="1"/>
  <c r="L115" i="8" a="1"/>
  <c r="L115" i="8" s="1"/>
  <c r="L144" i="8" a="1"/>
  <c r="L144" i="8" s="1"/>
  <c r="L128" i="8" a="1"/>
  <c r="L128" i="8" s="1"/>
  <c r="L116" i="8" a="1"/>
  <c r="L116" i="8" s="1"/>
  <c r="L106" i="8" a="1"/>
  <c r="L106" i="8" s="1"/>
  <c r="L100" i="8" a="1"/>
  <c r="L100" i="8" s="1"/>
  <c r="L92" i="8" a="1"/>
  <c r="L92" i="8" s="1"/>
  <c r="L78" i="8" a="1"/>
  <c r="L78" i="8" s="1"/>
  <c r="L70" i="8" a="1"/>
  <c r="L70" i="8" s="1"/>
  <c r="L59" i="8" a="1"/>
  <c r="L59" i="8" s="1"/>
  <c r="B59" i="8" s="1"/>
  <c r="L22" i="8" a="1"/>
  <c r="L22" i="8" s="1"/>
  <c r="B22" i="8" s="1"/>
  <c r="L14" i="8" a="1"/>
  <c r="L14" i="8" s="1"/>
  <c r="B14" i="8" s="1"/>
  <c r="L6" i="8" a="1"/>
  <c r="L6" i="8" s="1"/>
  <c r="B6" i="8" s="1"/>
  <c r="L54" i="8" a="1"/>
  <c r="L54" i="8" s="1"/>
  <c r="B54" i="8" s="1"/>
  <c r="L45" i="8" a="1"/>
  <c r="L45" i="8" s="1"/>
  <c r="B45" i="8" s="1"/>
  <c r="L37" i="8" a="1"/>
  <c r="L37" i="8" s="1"/>
  <c r="B37" i="8" s="1"/>
  <c r="L31" i="8" a="1"/>
  <c r="L31" i="8" s="1"/>
  <c r="B31" i="8" s="1"/>
  <c r="L63" i="8" a="1"/>
  <c r="L63" i="8" s="1"/>
  <c r="L51" i="8" a="1"/>
  <c r="L51" i="8" s="1"/>
  <c r="B51" i="8" s="1"/>
  <c r="L42" i="8" a="1"/>
  <c r="L42" i="8" s="1"/>
  <c r="B42" i="8" s="1"/>
  <c r="L33" i="8" a="1"/>
  <c r="L33" i="8" s="1"/>
  <c r="B33" i="8" s="1"/>
  <c r="L27" i="8" a="1"/>
  <c r="L27" i="8" s="1"/>
  <c r="B27" i="8" s="1"/>
  <c r="L19" i="8" a="1"/>
  <c r="L19" i="8" s="1"/>
  <c r="B19" i="8" s="1"/>
  <c r="L11" i="8" a="1"/>
  <c r="L11" i="8" s="1"/>
  <c r="B11" i="8" s="1"/>
  <c r="L183" i="8" a="1"/>
  <c r="L183" i="8" s="1"/>
  <c r="L107" i="8" a="1"/>
  <c r="L107" i="8" s="1"/>
  <c r="L119" i="8" a="1"/>
  <c r="L119" i="8" s="1"/>
  <c r="L132" i="8" a="1"/>
  <c r="L132" i="8" s="1"/>
  <c r="L80" i="8" a="1"/>
  <c r="L80" i="8" s="1"/>
  <c r="L24" i="8" a="1"/>
  <c r="L24" i="8" s="1"/>
  <c r="B24" i="8" s="1"/>
  <c r="L56" i="8" a="1"/>
  <c r="L56" i="8" s="1"/>
  <c r="B56" i="8" s="1"/>
  <c r="L34" i="8" a="1"/>
  <c r="L34" i="8" s="1"/>
  <c r="B34" i="8" s="1"/>
  <c r="L153" i="8" a="1"/>
  <c r="L153" i="8" s="1"/>
  <c r="L162" i="8" a="1"/>
  <c r="L162" i="8" s="1"/>
  <c r="L151" i="8" a="1"/>
  <c r="L151" i="8" s="1"/>
  <c r="L160" i="8" a="1"/>
  <c r="L160" i="8" s="1"/>
  <c r="L130" i="8" a="1"/>
  <c r="L130" i="8" s="1"/>
  <c r="L93" i="8" a="1"/>
  <c r="L93" i="8" s="1"/>
  <c r="L143" i="8" a="1"/>
  <c r="L143" i="8" s="1"/>
  <c r="L127" i="8" a="1"/>
  <c r="L127" i="8" s="1"/>
  <c r="L67" i="8" a="1"/>
  <c r="L67" i="8" s="1"/>
  <c r="L140" i="8" a="1"/>
  <c r="L140" i="8" s="1"/>
  <c r="L124" i="8" a="1"/>
  <c r="L124" i="8" s="1"/>
  <c r="L112" i="8" a="1"/>
  <c r="L112" i="8" s="1"/>
  <c r="L104" i="8" a="1"/>
  <c r="L104" i="8" s="1"/>
  <c r="L98" i="8" a="1"/>
  <c r="L98" i="8" s="1"/>
  <c r="L90" i="8" a="1"/>
  <c r="L90" i="8" s="1"/>
  <c r="L84" i="8" a="1"/>
  <c r="L84" i="8" s="1"/>
  <c r="L76" i="8" a="1"/>
  <c r="L76" i="8" s="1"/>
  <c r="L41" i="8" a="1"/>
  <c r="L41" i="8" s="1"/>
  <c r="B41" i="8" s="1"/>
  <c r="L20" i="8" a="1"/>
  <c r="L20" i="8" s="1"/>
  <c r="B20" i="8" s="1"/>
  <c r="L12" i="8" a="1"/>
  <c r="L12" i="8" s="1"/>
  <c r="B12" i="8" s="1"/>
  <c r="L61" i="8" a="1"/>
  <c r="L61" i="8" s="1"/>
  <c r="B61" i="8" s="1"/>
  <c r="L52" i="8" a="1"/>
  <c r="L52" i="8" s="1"/>
  <c r="B52" i="8" s="1"/>
  <c r="L43" i="8" a="1"/>
  <c r="L43" i="8" s="1"/>
  <c r="B43" i="8" s="1"/>
  <c r="L36" i="8" a="1"/>
  <c r="L36" i="8" s="1"/>
  <c r="B36" i="8" s="1"/>
  <c r="L28" i="8" a="1"/>
  <c r="L28" i="8" s="1"/>
  <c r="B28" i="8" s="1"/>
  <c r="L57" i="8" a="1"/>
  <c r="L57" i="8" s="1"/>
  <c r="B57" i="8" s="1"/>
  <c r="L48" i="8" a="1"/>
  <c r="L48" i="8" s="1"/>
  <c r="B48" i="8" s="1"/>
  <c r="L39" i="8" a="1"/>
  <c r="L39" i="8" s="1"/>
  <c r="B39" i="8" s="1"/>
  <c r="L25" i="8" a="1"/>
  <c r="L25" i="8" s="1"/>
  <c r="B25" i="8" s="1"/>
  <c r="L17" i="8" a="1"/>
  <c r="L17" i="8" s="1"/>
  <c r="B17" i="8" s="1"/>
  <c r="L9" i="8" a="1"/>
  <c r="L9" i="8" s="1"/>
  <c r="B9" i="8" s="1"/>
  <c r="L32" i="8" a="1"/>
  <c r="L32" i="8" s="1"/>
  <c r="B32" i="8" s="1"/>
  <c r="L185" i="8" a="1"/>
  <c r="L185" i="8" s="1"/>
  <c r="L188" i="8" a="1"/>
  <c r="L188" i="8" s="1"/>
  <c r="L79" i="8" a="1"/>
  <c r="L79" i="8" s="1"/>
  <c r="L65" i="8" a="1"/>
  <c r="L65" i="8" s="1"/>
  <c r="L108" i="8" a="1"/>
  <c r="L108" i="8" s="1"/>
  <c r="L86" i="8" a="1"/>
  <c r="L86" i="8" s="1"/>
  <c r="L62" i="8" a="1"/>
  <c r="L62" i="8" s="1"/>
  <c r="B62" i="8" s="1"/>
  <c r="L8" i="8" a="1"/>
  <c r="L8" i="8" s="1"/>
  <c r="B8" i="8" s="1"/>
  <c r="L38" i="8" a="1"/>
  <c r="L38" i="8" s="1"/>
  <c r="B38" i="8" s="1"/>
  <c r="L201" i="8" a="1"/>
  <c r="L201" i="8" s="1"/>
  <c r="L199" i="8" a="1"/>
  <c r="L199" i="8" s="1"/>
  <c r="L204" i="8" a="1"/>
  <c r="L204" i="8" s="1"/>
  <c r="L141" i="8" a="1"/>
  <c r="L141" i="8" s="1"/>
  <c r="L114" i="8" a="1"/>
  <c r="L114" i="8" s="1"/>
  <c r="L139" i="8" a="1"/>
  <c r="L139" i="8" s="1"/>
  <c r="L123" i="8" a="1"/>
  <c r="L123" i="8" s="1"/>
  <c r="L66" i="8" a="1"/>
  <c r="L66" i="8" s="1"/>
  <c r="L136" i="8" a="1"/>
  <c r="L136" i="8" s="1"/>
  <c r="L110" i="8" a="1"/>
  <c r="L110" i="8" s="1"/>
  <c r="L102" i="8" a="1"/>
  <c r="L102" i="8" s="1"/>
  <c r="L96" i="8" a="1"/>
  <c r="L96" i="8" s="1"/>
  <c r="L88" i="8" a="1"/>
  <c r="L88" i="8" s="1"/>
  <c r="L82" i="8" a="1"/>
  <c r="L82" i="8" s="1"/>
  <c r="L74" i="8" a="1"/>
  <c r="L74" i="8" s="1"/>
  <c r="L68" i="8" a="1"/>
  <c r="L68" i="8" s="1"/>
  <c r="L26" i="8" a="1"/>
  <c r="L26" i="8" s="1"/>
  <c r="B26" i="8" s="1"/>
  <c r="L18" i="8" a="1"/>
  <c r="L18" i="8" s="1"/>
  <c r="B18" i="8" s="1"/>
  <c r="L10" i="8" a="1"/>
  <c r="L10" i="8" s="1"/>
  <c r="B10" i="8" s="1"/>
  <c r="L58" i="8" a="1"/>
  <c r="L58" i="8" s="1"/>
  <c r="B58" i="8" s="1"/>
  <c r="L49" i="8" a="1"/>
  <c r="L49" i="8" s="1"/>
  <c r="B49" i="8" s="1"/>
  <c r="L40" i="8" a="1"/>
  <c r="L40" i="8" s="1"/>
  <c r="B40" i="8" s="1"/>
  <c r="L35" i="8" a="1"/>
  <c r="L35" i="8" s="1"/>
  <c r="B35" i="8" s="1"/>
  <c r="L55" i="8" a="1"/>
  <c r="L55" i="8" s="1"/>
  <c r="B55" i="8" s="1"/>
  <c r="L46" i="8" a="1"/>
  <c r="L46" i="8" s="1"/>
  <c r="B46" i="8" s="1"/>
  <c r="L30" i="8" a="1"/>
  <c r="L30" i="8" s="1"/>
  <c r="B30" i="8" s="1"/>
  <c r="L23" i="8" a="1"/>
  <c r="L23" i="8" s="1"/>
  <c r="B23" i="8" s="1"/>
  <c r="L15" i="8" a="1"/>
  <c r="L15" i="8" s="1"/>
  <c r="B15" i="8" s="1"/>
  <c r="L7" i="8" a="1"/>
  <c r="L7" i="8" s="1"/>
  <c r="B7" i="8" s="1"/>
  <c r="L190" i="8" a="1"/>
  <c r="L190" i="8" s="1"/>
  <c r="L125" i="8" a="1"/>
  <c r="L125" i="8" s="1"/>
  <c r="L135" i="8" a="1"/>
  <c r="L135" i="8" s="1"/>
  <c r="L120" i="8" a="1"/>
  <c r="L120" i="8" s="1"/>
  <c r="L94" i="8" a="1"/>
  <c r="L94" i="8" s="1"/>
  <c r="L72" i="8" a="1"/>
  <c r="L72" i="8" s="1"/>
  <c r="L16" i="8" a="1"/>
  <c r="L16" i="8" s="1"/>
  <c r="B16" i="8" s="1"/>
  <c r="L47" i="8" a="1"/>
  <c r="L47" i="8" s="1"/>
  <c r="B47" i="8" s="1"/>
  <c r="L64" i="8" a="1"/>
  <c r="L64" i="8" s="1"/>
  <c r="L50" i="8" a="1"/>
  <c r="L50" i="8" s="1"/>
  <c r="B50" i="8" s="1"/>
  <c r="L53" i="8" a="1"/>
  <c r="L53" i="8" s="1"/>
  <c r="B53" i="8" s="1"/>
  <c r="L44" i="8" a="1"/>
  <c r="L44" i="8" s="1"/>
  <c r="B44" i="8" s="1"/>
  <c r="L21" i="8" a="1"/>
  <c r="L21" i="8" s="1"/>
  <c r="B21" i="8" s="1"/>
  <c r="L13" i="8" a="1"/>
  <c r="L13" i="8" s="1"/>
  <c r="B13" i="8" s="1"/>
  <c r="K9" i="13"/>
  <c r="M74" i="13" s="1" a="1"/>
  <c r="M74" i="13" s="1"/>
  <c r="L12" i="13" a="1"/>
  <c r="L12" i="13" s="1"/>
  <c r="B12" i="13" s="1"/>
  <c r="L20" i="13" a="1"/>
  <c r="L20" i="13" s="1"/>
  <c r="B20" i="13" s="1"/>
  <c r="L10" i="13" a="1"/>
  <c r="L10" i="13" s="1"/>
  <c r="B10" i="13" s="1"/>
  <c r="L24" i="13" a="1"/>
  <c r="L24" i="13" s="1"/>
  <c r="B24" i="13" s="1"/>
  <c r="L9" i="13" a="1"/>
  <c r="L9" i="13" s="1"/>
  <c r="B9" i="13" s="1"/>
  <c r="L17" i="13" a="1"/>
  <c r="L17" i="13" s="1"/>
  <c r="B17" i="13" s="1"/>
  <c r="L25" i="13" a="1"/>
  <c r="L25" i="13" s="1"/>
  <c r="B25" i="13" s="1"/>
  <c r="L33" i="13" a="1"/>
  <c r="L33" i="13" s="1"/>
  <c r="B33" i="13" s="1"/>
  <c r="L207" i="13" a="1"/>
  <c r="L207" i="13" s="1"/>
  <c r="L191" i="13" a="1"/>
  <c r="L191" i="13" s="1"/>
  <c r="L175" i="13" a="1"/>
  <c r="L175" i="13" s="1"/>
  <c r="L159" i="13" a="1"/>
  <c r="L159" i="13" s="1"/>
  <c r="L204" i="13" a="1"/>
  <c r="L204" i="13" s="1"/>
  <c r="L188" i="13" a="1"/>
  <c r="L188" i="13" s="1"/>
  <c r="L172" i="13" a="1"/>
  <c r="L172" i="13" s="1"/>
  <c r="L153" i="13" a="1"/>
  <c r="L153" i="13" s="1"/>
  <c r="L197" i="13" a="1"/>
  <c r="L197" i="13" s="1"/>
  <c r="L181" i="13" a="1"/>
  <c r="L181" i="13" s="1"/>
  <c r="L165" i="13" a="1"/>
  <c r="L165" i="13" s="1"/>
  <c r="L145" i="13" a="1"/>
  <c r="L145" i="13" s="1"/>
  <c r="L129" i="13" a="1"/>
  <c r="L129" i="13" s="1"/>
  <c r="L112" i="13" a="1"/>
  <c r="L112" i="13" s="1"/>
  <c r="L104" i="13" a="1"/>
  <c r="L104" i="13" s="1"/>
  <c r="L96" i="13" a="1"/>
  <c r="L96" i="13" s="1"/>
  <c r="L88" i="13" a="1"/>
  <c r="L88" i="13" s="1"/>
  <c r="L80" i="13" a="1"/>
  <c r="L80" i="13" s="1"/>
  <c r="L72" i="13" a="1"/>
  <c r="L72" i="13" s="1"/>
  <c r="L50" i="13" a="1"/>
  <c r="L50" i="13" s="1"/>
  <c r="B50" i="13" s="1"/>
  <c r="L136" i="13" a="1"/>
  <c r="L136" i="13" s="1"/>
  <c r="L120" i="13" a="1"/>
  <c r="L120" i="13" s="1"/>
  <c r="L198" i="13" a="1"/>
  <c r="L198" i="13" s="1"/>
  <c r="L182" i="13" a="1"/>
  <c r="L182" i="13" s="1"/>
  <c r="L166" i="13" a="1"/>
  <c r="L166" i="13" s="1"/>
  <c r="L149" i="13" a="1"/>
  <c r="L149" i="13" s="1"/>
  <c r="L133" i="13" a="1"/>
  <c r="L133" i="13" s="1"/>
  <c r="L117" i="13" a="1"/>
  <c r="L117" i="13" s="1"/>
  <c r="L132" i="13" a="1"/>
  <c r="L132" i="13" s="1"/>
  <c r="L93" i="13" a="1"/>
  <c r="L93" i="13" s="1"/>
  <c r="L67" i="13" a="1"/>
  <c r="L67" i="13" s="1"/>
  <c r="L63" i="13" a="1"/>
  <c r="L63" i="13" s="1"/>
  <c r="L123" i="13" a="1"/>
  <c r="L123" i="13" s="1"/>
  <c r="L79" i="13" a="1"/>
  <c r="L79" i="13" s="1"/>
  <c r="L57" i="13" a="1"/>
  <c r="L57" i="13" s="1"/>
  <c r="B57" i="13" s="1"/>
  <c r="L53" i="13" a="1"/>
  <c r="L53" i="13" s="1"/>
  <c r="B53" i="13" s="1"/>
  <c r="L37" i="13" a="1"/>
  <c r="L37" i="13" s="1"/>
  <c r="B37" i="13" s="1"/>
  <c r="L31" i="13" a="1"/>
  <c r="L31" i="13" s="1"/>
  <c r="B31" i="13" s="1"/>
  <c r="L131" i="13" a="1"/>
  <c r="L131" i="13" s="1"/>
  <c r="L89" i="13" a="1"/>
  <c r="L89" i="13" s="1"/>
  <c r="L49" i="13" a="1"/>
  <c r="L49" i="13" s="1"/>
  <c r="B49" i="13" s="1"/>
  <c r="L45" i="13" a="1"/>
  <c r="L45" i="13" s="1"/>
  <c r="B45" i="13" s="1"/>
  <c r="L32" i="13" a="1"/>
  <c r="L32" i="13" s="1"/>
  <c r="B32" i="13" s="1"/>
  <c r="L91" i="13" a="1"/>
  <c r="L91" i="13" s="1"/>
  <c r="L26" i="13" a="1"/>
  <c r="L26" i="13" s="1"/>
  <c r="B26" i="13" s="1"/>
  <c r="L18" i="13" a="1"/>
  <c r="L18" i="13" s="1"/>
  <c r="B18" i="13" s="1"/>
  <c r="L11" i="13" a="1"/>
  <c r="L11" i="13" s="1"/>
  <c r="B11" i="13" s="1"/>
  <c r="L19" i="13" a="1"/>
  <c r="L19" i="13" s="1"/>
  <c r="B19" i="13" s="1"/>
  <c r="L27" i="13" a="1"/>
  <c r="L27" i="13" s="1"/>
  <c r="B27" i="13" s="1"/>
  <c r="L29" i="13" a="1"/>
  <c r="L29" i="13" s="1"/>
  <c r="B29" i="13" s="1"/>
  <c r="L203" i="13" a="1"/>
  <c r="L203" i="13" s="1"/>
  <c r="L187" i="13" a="1"/>
  <c r="L187" i="13" s="1"/>
  <c r="L171" i="13" a="1"/>
  <c r="L171" i="13" s="1"/>
  <c r="L155" i="13" a="1"/>
  <c r="L155" i="13" s="1"/>
  <c r="L200" i="13" a="1"/>
  <c r="L200" i="13" s="1"/>
  <c r="L184" i="13" a="1"/>
  <c r="L184" i="13" s="1"/>
  <c r="L168" i="13" a="1"/>
  <c r="L168" i="13" s="1"/>
  <c r="L152" i="13" a="1"/>
  <c r="L152" i="13" s="1"/>
  <c r="L193" i="13" a="1"/>
  <c r="L193" i="13" s="1"/>
  <c r="L177" i="13" a="1"/>
  <c r="L177" i="13" s="1"/>
  <c r="L161" i="13" a="1"/>
  <c r="L161" i="13" s="1"/>
  <c r="L138" i="13" a="1"/>
  <c r="L138" i="13" s="1"/>
  <c r="L122" i="13" a="1"/>
  <c r="L122" i="13" s="1"/>
  <c r="L110" i="13" a="1"/>
  <c r="L110" i="13" s="1"/>
  <c r="L102" i="13" a="1"/>
  <c r="L102" i="13" s="1"/>
  <c r="L94" i="13" a="1"/>
  <c r="L94" i="13" s="1"/>
  <c r="L86" i="13" a="1"/>
  <c r="L86" i="13" s="1"/>
  <c r="L78" i="13" a="1"/>
  <c r="L78" i="13" s="1"/>
  <c r="L70" i="13" a="1"/>
  <c r="L70" i="13" s="1"/>
  <c r="L157" i="13" a="1"/>
  <c r="L157" i="13" s="1"/>
  <c r="L135" i="13" a="1"/>
  <c r="L135" i="13" s="1"/>
  <c r="L119" i="13" a="1"/>
  <c r="L119" i="13" s="1"/>
  <c r="L194" i="13" a="1"/>
  <c r="L194" i="13" s="1"/>
  <c r="L178" i="13" a="1"/>
  <c r="L178" i="13" s="1"/>
  <c r="L162" i="13" a="1"/>
  <c r="L162" i="13" s="1"/>
  <c r="L142" i="13" a="1"/>
  <c r="L142" i="13" s="1"/>
  <c r="L126" i="13" a="1"/>
  <c r="L126" i="13" s="1"/>
  <c r="L113" i="13" a="1"/>
  <c r="L113" i="13" s="1"/>
  <c r="L115" i="13" a="1"/>
  <c r="L115" i="13" s="1"/>
  <c r="L85" i="13" a="1"/>
  <c r="L85" i="13" s="1"/>
  <c r="L66" i="13" a="1"/>
  <c r="L66" i="13" s="1"/>
  <c r="L62" i="13" a="1"/>
  <c r="L62" i="13" s="1"/>
  <c r="B62" i="13" s="1"/>
  <c r="L103" i="13" a="1"/>
  <c r="L103" i="13" s="1"/>
  <c r="L71" i="13" a="1"/>
  <c r="L71" i="13" s="1"/>
  <c r="L56" i="13" a="1"/>
  <c r="L56" i="13" s="1"/>
  <c r="B56" i="13" s="1"/>
  <c r="L52" i="13" a="1"/>
  <c r="L52" i="13" s="1"/>
  <c r="B52" i="13" s="1"/>
  <c r="L36" i="13" a="1"/>
  <c r="L36" i="13" s="1"/>
  <c r="B36" i="13" s="1"/>
  <c r="L28" i="13" a="1"/>
  <c r="L28" i="13" s="1"/>
  <c r="B28" i="13" s="1"/>
  <c r="L116" i="13" a="1"/>
  <c r="L116" i="13" s="1"/>
  <c r="L81" i="13" a="1"/>
  <c r="L81" i="13" s="1"/>
  <c r="L48" i="13" a="1"/>
  <c r="L48" i="13" s="1"/>
  <c r="B48" i="13" s="1"/>
  <c r="L44" i="13" a="1"/>
  <c r="L44" i="13" s="1"/>
  <c r="B44" i="13" s="1"/>
  <c r="L99" i="13" a="1"/>
  <c r="L99" i="13" s="1"/>
  <c r="L22" i="13" a="1"/>
  <c r="L22" i="13" s="1"/>
  <c r="B22" i="13" s="1"/>
  <c r="L8" i="13" a="1"/>
  <c r="L8" i="13" s="1"/>
  <c r="B8" i="13" s="1"/>
  <c r="L6" i="13" a="1"/>
  <c r="L6" i="13" s="1"/>
  <c r="B6" i="13" s="1"/>
  <c r="L39" i="13" a="1"/>
  <c r="L39" i="13" s="1"/>
  <c r="B39" i="13" s="1"/>
  <c r="L13" i="13" a="1"/>
  <c r="L13" i="13" s="1"/>
  <c r="B13" i="13" s="1"/>
  <c r="L21" i="13" a="1"/>
  <c r="L21" i="13" s="1"/>
  <c r="B21" i="13" s="1"/>
  <c r="L30" i="13" a="1"/>
  <c r="L30" i="13" s="1"/>
  <c r="B30" i="13" s="1"/>
  <c r="L41" i="13" a="1"/>
  <c r="L41" i="13" s="1"/>
  <c r="B41" i="13" s="1"/>
  <c r="L124" i="13" a="1"/>
  <c r="L124" i="13" s="1"/>
  <c r="L199" i="13" a="1"/>
  <c r="L199" i="13" s="1"/>
  <c r="L183" i="13" a="1"/>
  <c r="L183" i="13" s="1"/>
  <c r="L167" i="13" a="1"/>
  <c r="L167" i="13" s="1"/>
  <c r="L154" i="13" a="1"/>
  <c r="L154" i="13" s="1"/>
  <c r="L196" i="13" a="1"/>
  <c r="L196" i="13" s="1"/>
  <c r="L180" i="13" a="1"/>
  <c r="L180" i="13" s="1"/>
  <c r="L164" i="13" a="1"/>
  <c r="L164" i="13" s="1"/>
  <c r="L205" i="13" a="1"/>
  <c r="L205" i="13" s="1"/>
  <c r="L189" i="13" a="1"/>
  <c r="L189" i="13" s="1"/>
  <c r="L173" i="13" a="1"/>
  <c r="L173" i="13" s="1"/>
  <c r="L156" i="13" a="1"/>
  <c r="L156" i="13" s="1"/>
  <c r="L137" i="13" a="1"/>
  <c r="L137" i="13" s="1"/>
  <c r="L121" i="13" a="1"/>
  <c r="L121" i="13" s="1"/>
  <c r="L108" i="13" a="1"/>
  <c r="L108" i="13" s="1"/>
  <c r="L100" i="13" a="1"/>
  <c r="L100" i="13" s="1"/>
  <c r="L92" i="13" a="1"/>
  <c r="L92" i="13" s="1"/>
  <c r="L84" i="13" a="1"/>
  <c r="L84" i="13" s="1"/>
  <c r="L76" i="13" a="1"/>
  <c r="L76" i="13" s="1"/>
  <c r="L68" i="13" a="1"/>
  <c r="L68" i="13" s="1"/>
  <c r="L144" i="13" a="1"/>
  <c r="L144" i="13" s="1"/>
  <c r="L128" i="13" a="1"/>
  <c r="L128" i="13" s="1"/>
  <c r="L206" i="13" a="1"/>
  <c r="L206" i="13" s="1"/>
  <c r="L190" i="13" a="1"/>
  <c r="L190" i="13" s="1"/>
  <c r="L174" i="13" a="1"/>
  <c r="L174" i="13" s="1"/>
  <c r="L158" i="13" a="1"/>
  <c r="L158" i="13" s="1"/>
  <c r="L141" i="13" a="1"/>
  <c r="L141" i="13" s="1"/>
  <c r="L125" i="13" a="1"/>
  <c r="L125" i="13" s="1"/>
  <c r="L111" i="13" a="1"/>
  <c r="L111" i="13" s="1"/>
  <c r="L109" i="13" a="1"/>
  <c r="L109" i="13" s="1"/>
  <c r="L77" i="13" a="1"/>
  <c r="L77" i="13" s="1"/>
  <c r="L65" i="13" a="1"/>
  <c r="L65" i="13" s="1"/>
  <c r="L61" i="13" a="1"/>
  <c r="L61" i="13" s="1"/>
  <c r="B61" i="13" s="1"/>
  <c r="L95" i="13" a="1"/>
  <c r="L95" i="13" s="1"/>
  <c r="L60" i="13" a="1"/>
  <c r="L60" i="13" s="1"/>
  <c r="B60" i="13" s="1"/>
  <c r="L55" i="13" a="1"/>
  <c r="L55" i="13" s="1"/>
  <c r="B55" i="13" s="1"/>
  <c r="L40" i="13" a="1"/>
  <c r="L40" i="13" s="1"/>
  <c r="B40" i="13" s="1"/>
  <c r="L35" i="13" a="1"/>
  <c r="L35" i="13" s="1"/>
  <c r="B35" i="13" s="1"/>
  <c r="L105" i="13" a="1"/>
  <c r="L105" i="13" s="1"/>
  <c r="L73" i="13" a="1"/>
  <c r="L73" i="13" s="1"/>
  <c r="L47" i="13" a="1"/>
  <c r="L47" i="13" s="1"/>
  <c r="B47" i="13" s="1"/>
  <c r="L43" i="13" a="1"/>
  <c r="L43" i="13" s="1"/>
  <c r="B43" i="13" s="1"/>
  <c r="M32" i="13" a="1"/>
  <c r="M32" i="13" s="1"/>
  <c r="C32" i="13" s="1"/>
  <c r="L75" i="13" a="1"/>
  <c r="L75" i="13" s="1"/>
  <c r="L107" i="13" a="1"/>
  <c r="L107" i="13" s="1"/>
  <c r="L7" i="13" a="1"/>
  <c r="L7" i="13" s="1"/>
  <c r="B7" i="13" s="1"/>
  <c r="L163" i="13" a="1"/>
  <c r="L163" i="13" s="1"/>
  <c r="L160" i="13" a="1"/>
  <c r="L160" i="13" s="1"/>
  <c r="L146" i="13" a="1"/>
  <c r="L146" i="13" s="1"/>
  <c r="L98" i="13" a="1"/>
  <c r="L98" i="13" s="1"/>
  <c r="L59" i="13" a="1"/>
  <c r="L59" i="13" s="1"/>
  <c r="B59" i="13" s="1"/>
  <c r="L186" i="13" a="1"/>
  <c r="L186" i="13" s="1"/>
  <c r="L118" i="13" a="1"/>
  <c r="L118" i="13" s="1"/>
  <c r="L64" i="13" a="1"/>
  <c r="L64" i="13" s="1"/>
  <c r="L54" i="13" a="1"/>
  <c r="L54" i="13" s="1"/>
  <c r="B54" i="13" s="1"/>
  <c r="L148" i="13" a="1"/>
  <c r="L148" i="13" s="1"/>
  <c r="L83" i="13" a="1"/>
  <c r="L83" i="13" s="1"/>
  <c r="L16" i="13" a="1"/>
  <c r="L16" i="13" s="1"/>
  <c r="B16" i="13" s="1"/>
  <c r="L14" i="13" a="1"/>
  <c r="L14" i="13" s="1"/>
  <c r="B14" i="13" s="1"/>
  <c r="L15" i="13" a="1"/>
  <c r="L15" i="13" s="1"/>
  <c r="B15" i="13" s="1"/>
  <c r="L139" i="13" a="1"/>
  <c r="L139" i="13" s="1"/>
  <c r="L150" i="13" a="1"/>
  <c r="L150" i="13" s="1"/>
  <c r="L201" i="13" a="1"/>
  <c r="L201" i="13" s="1"/>
  <c r="L130" i="13" a="1"/>
  <c r="L130" i="13" s="1"/>
  <c r="L90" i="13" a="1"/>
  <c r="L90" i="13" s="1"/>
  <c r="L143" i="13" a="1"/>
  <c r="L143" i="13" s="1"/>
  <c r="L170" i="13" a="1"/>
  <c r="L170" i="13" s="1"/>
  <c r="L147" i="13" a="1"/>
  <c r="L147" i="13" s="1"/>
  <c r="L140" i="13" a="1"/>
  <c r="L140" i="13" s="1"/>
  <c r="L38" i="13" a="1"/>
  <c r="L38" i="13" s="1"/>
  <c r="B38" i="13" s="1"/>
  <c r="L97" i="13" a="1"/>
  <c r="L97" i="13" s="1"/>
  <c r="L23" i="13" a="1"/>
  <c r="L23" i="13" s="1"/>
  <c r="B23" i="13" s="1"/>
  <c r="L42" i="13" a="1"/>
  <c r="L42" i="13" s="1"/>
  <c r="B42" i="13" s="1"/>
  <c r="L195" i="13" a="1"/>
  <c r="L195" i="13" s="1"/>
  <c r="L192" i="13" a="1"/>
  <c r="L192" i="13" s="1"/>
  <c r="L185" i="13" a="1"/>
  <c r="L185" i="13" s="1"/>
  <c r="L114" i="13" a="1"/>
  <c r="L114" i="13" s="1"/>
  <c r="L82" i="13" a="1"/>
  <c r="L82" i="13" s="1"/>
  <c r="L127" i="13" a="1"/>
  <c r="L127" i="13" s="1"/>
  <c r="L151" i="13" a="1"/>
  <c r="L151" i="13" s="1"/>
  <c r="L101" i="13" a="1"/>
  <c r="L101" i="13" s="1"/>
  <c r="L87" i="13" a="1"/>
  <c r="L87" i="13" s="1"/>
  <c r="L34" i="13" a="1"/>
  <c r="L34" i="13" s="1"/>
  <c r="B34" i="13" s="1"/>
  <c r="L51" i="13" a="1"/>
  <c r="L51" i="13" s="1"/>
  <c r="B51" i="13" s="1"/>
  <c r="L169" i="13" a="1"/>
  <c r="L169" i="13" s="1"/>
  <c r="L134" i="13" a="1"/>
  <c r="L134" i="13" s="1"/>
  <c r="L46" i="13" a="1"/>
  <c r="L46" i="13" s="1"/>
  <c r="B46" i="13" s="1"/>
  <c r="L106" i="13" a="1"/>
  <c r="L106" i="13" s="1"/>
  <c r="L69" i="13" a="1"/>
  <c r="L69" i="13" s="1"/>
  <c r="L179" i="13" a="1"/>
  <c r="L179" i="13" s="1"/>
  <c r="L74" i="13" a="1"/>
  <c r="L74" i="13" s="1"/>
  <c r="L58" i="13" a="1"/>
  <c r="L58" i="13" s="1"/>
  <c r="B58" i="13" s="1"/>
  <c r="L176" i="13" a="1"/>
  <c r="L176" i="13" s="1"/>
  <c r="L202" i="13" a="1"/>
  <c r="L202" i="13" s="1"/>
  <c r="M80" i="13" a="1"/>
  <c r="M80" i="13" s="1"/>
  <c r="L29" i="7" a="1"/>
  <c r="L29" i="7" s="1"/>
  <c r="B29" i="7" s="1"/>
  <c r="K9" i="7"/>
  <c r="L28" i="7" a="1"/>
  <c r="L28" i="7" s="1"/>
  <c r="B28" i="7" s="1"/>
  <c r="L46" i="7" a="1"/>
  <c r="L46" i="7" s="1"/>
  <c r="B46" i="7" s="1"/>
  <c r="L37" i="7" a="1"/>
  <c r="L37" i="7" s="1"/>
  <c r="B37" i="7" s="1"/>
  <c r="L131" i="7" a="1"/>
  <c r="L131" i="7" s="1"/>
  <c r="L13" i="7" a="1"/>
  <c r="L13" i="7" s="1"/>
  <c r="B13" i="7" s="1"/>
  <c r="L21" i="7" a="1"/>
  <c r="L21" i="7" s="1"/>
  <c r="B21" i="7" s="1"/>
  <c r="L31" i="7" a="1"/>
  <c r="L31" i="7" s="1"/>
  <c r="B31" i="7" s="1"/>
  <c r="L40" i="7" a="1"/>
  <c r="L40" i="7" s="1"/>
  <c r="B40" i="7" s="1"/>
  <c r="L6" i="7" a="1"/>
  <c r="L6" i="7" s="1"/>
  <c r="B6" i="7" s="1"/>
  <c r="L14" i="7" a="1"/>
  <c r="L14" i="7" s="1"/>
  <c r="B14" i="7" s="1"/>
  <c r="L22" i="7" a="1"/>
  <c r="L22" i="7" s="1"/>
  <c r="B22" i="7" s="1"/>
  <c r="L33" i="7" a="1"/>
  <c r="L33" i="7" s="1"/>
  <c r="B33" i="7" s="1"/>
  <c r="L204" i="7" a="1"/>
  <c r="L204" i="7" s="1"/>
  <c r="L198" i="7" a="1"/>
  <c r="L198" i="7" s="1"/>
  <c r="L190" i="7" a="1"/>
  <c r="L190" i="7" s="1"/>
  <c r="L184" i="7" a="1"/>
  <c r="L184" i="7" s="1"/>
  <c r="L176" i="7" a="1"/>
  <c r="L176" i="7" s="1"/>
  <c r="L205" i="7" a="1"/>
  <c r="L205" i="7" s="1"/>
  <c r="L197" i="7" a="1"/>
  <c r="L197" i="7" s="1"/>
  <c r="L189" i="7" a="1"/>
  <c r="L189" i="7" s="1"/>
  <c r="L181" i="7" a="1"/>
  <c r="L181" i="7" s="1"/>
  <c r="L173" i="7" a="1"/>
  <c r="L173" i="7" s="1"/>
  <c r="L165" i="7" a="1"/>
  <c r="L165" i="7" s="1"/>
  <c r="L158" i="7" a="1"/>
  <c r="L158" i="7" s="1"/>
  <c r="L150" i="7" a="1"/>
  <c r="L150" i="7" s="1"/>
  <c r="L137" i="7" a="1"/>
  <c r="L137" i="7" s="1"/>
  <c r="L129" i="7" a="1"/>
  <c r="L129" i="7" s="1"/>
  <c r="L159" i="7" a="1"/>
  <c r="L159" i="7" s="1"/>
  <c r="L136" i="7" a="1"/>
  <c r="L136" i="7" s="1"/>
  <c r="L88" i="7" a="1"/>
  <c r="L88" i="7" s="1"/>
  <c r="L84" i="7" a="1"/>
  <c r="L84" i="7" s="1"/>
  <c r="L80" i="7" a="1"/>
  <c r="L80" i="7" s="1"/>
  <c r="L76" i="7" a="1"/>
  <c r="L76" i="7" s="1"/>
  <c r="L72" i="7" a="1"/>
  <c r="L72" i="7" s="1"/>
  <c r="L68" i="7" a="1"/>
  <c r="L68" i="7" s="1"/>
  <c r="L50" i="7" a="1"/>
  <c r="L50" i="7" s="1"/>
  <c r="B50" i="7" s="1"/>
  <c r="L139" i="7" a="1"/>
  <c r="L139" i="7" s="1"/>
  <c r="L126" i="7" a="1"/>
  <c r="L126" i="7" s="1"/>
  <c r="L120" i="7" a="1"/>
  <c r="L120" i="7" s="1"/>
  <c r="L116" i="7" a="1"/>
  <c r="L116" i="7" s="1"/>
  <c r="L112" i="7" a="1"/>
  <c r="L112" i="7" s="1"/>
  <c r="L108" i="7" a="1"/>
  <c r="L108" i="7" s="1"/>
  <c r="L104" i="7" a="1"/>
  <c r="L104" i="7" s="1"/>
  <c r="L100" i="7" a="1"/>
  <c r="L100" i="7" s="1"/>
  <c r="L96" i="7" a="1"/>
  <c r="L96" i="7" s="1"/>
  <c r="L92" i="7" a="1"/>
  <c r="L92" i="7" s="1"/>
  <c r="L160" i="7" a="1"/>
  <c r="L160" i="7" s="1"/>
  <c r="L135" i="7" a="1"/>
  <c r="L135" i="7" s="1"/>
  <c r="L89" i="7" a="1"/>
  <c r="L89" i="7" s="1"/>
  <c r="L85" i="7" a="1"/>
  <c r="L85" i="7" s="1"/>
  <c r="L81" i="7" a="1"/>
  <c r="L81" i="7" s="1"/>
  <c r="L77" i="7" a="1"/>
  <c r="L77" i="7" s="1"/>
  <c r="L73" i="7" a="1"/>
  <c r="L73" i="7" s="1"/>
  <c r="L69" i="7" a="1"/>
  <c r="L69" i="7" s="1"/>
  <c r="L51" i="7" a="1"/>
  <c r="L51" i="7" s="1"/>
  <c r="B51" i="7" s="1"/>
  <c r="L55" i="7" a="1"/>
  <c r="L55" i="7" s="1"/>
  <c r="B55" i="7" s="1"/>
  <c r="L61" i="7" a="1"/>
  <c r="L61" i="7" s="1"/>
  <c r="B61" i="7" s="1"/>
  <c r="L65" i="7" a="1"/>
  <c r="L65" i="7" s="1"/>
  <c r="L128" i="7" a="1"/>
  <c r="L128" i="7" s="1"/>
  <c r="L147" i="7" a="1"/>
  <c r="L147" i="7" s="1"/>
  <c r="L32" i="7" a="1"/>
  <c r="L32" i="7" s="1"/>
  <c r="B32" i="7" s="1"/>
  <c r="L39" i="7" a="1"/>
  <c r="L39" i="7" s="1"/>
  <c r="B39" i="7" s="1"/>
  <c r="L7" i="7" a="1"/>
  <c r="L7" i="7" s="1"/>
  <c r="B7" i="7" s="1"/>
  <c r="L15" i="7" a="1"/>
  <c r="L15" i="7" s="1"/>
  <c r="B15" i="7" s="1"/>
  <c r="L23" i="7" a="1"/>
  <c r="L23" i="7" s="1"/>
  <c r="B23" i="7" s="1"/>
  <c r="L30" i="7" a="1"/>
  <c r="L30" i="7" s="1"/>
  <c r="B30" i="7" s="1"/>
  <c r="L53" i="7" a="1"/>
  <c r="L53" i="7" s="1"/>
  <c r="B53" i="7" s="1"/>
  <c r="L34" i="7" a="1"/>
  <c r="L34" i="7" s="1"/>
  <c r="B34" i="7" s="1"/>
  <c r="L43" i="7" a="1"/>
  <c r="L43" i="7" s="1"/>
  <c r="B43" i="7" s="1"/>
  <c r="L8" i="7" a="1"/>
  <c r="L8" i="7" s="1"/>
  <c r="B8" i="7" s="1"/>
  <c r="L16" i="7" a="1"/>
  <c r="L16" i="7" s="1"/>
  <c r="B16" i="7" s="1"/>
  <c r="L24" i="7" a="1"/>
  <c r="L24" i="7" s="1"/>
  <c r="B24" i="7" s="1"/>
  <c r="L42" i="7" a="1"/>
  <c r="L42" i="7" s="1"/>
  <c r="B42" i="7" s="1"/>
  <c r="L202" i="7" a="1"/>
  <c r="L202" i="7" s="1"/>
  <c r="L196" i="7" a="1"/>
  <c r="L196" i="7" s="1"/>
  <c r="L188" i="7" a="1"/>
  <c r="L188" i="7" s="1"/>
  <c r="L182" i="7" a="1"/>
  <c r="L182" i="7" s="1"/>
  <c r="L174" i="7" a="1"/>
  <c r="L174" i="7" s="1"/>
  <c r="L168" i="7" a="1"/>
  <c r="L168" i="7" s="1"/>
  <c r="L203" i="7" a="1"/>
  <c r="L203" i="7" s="1"/>
  <c r="L195" i="7" a="1"/>
  <c r="L195" i="7" s="1"/>
  <c r="L187" i="7" a="1"/>
  <c r="L187" i="7" s="1"/>
  <c r="L179" i="7" a="1"/>
  <c r="L179" i="7" s="1"/>
  <c r="L171" i="7" a="1"/>
  <c r="L171" i="7" s="1"/>
  <c r="L163" i="7" a="1"/>
  <c r="L163" i="7" s="1"/>
  <c r="L162" i="7" a="1"/>
  <c r="L162" i="7" s="1"/>
  <c r="L157" i="7" a="1"/>
  <c r="L157" i="7" s="1"/>
  <c r="L149" i="7" a="1"/>
  <c r="L149" i="7" s="1"/>
  <c r="L142" i="7" a="1"/>
  <c r="L142" i="7" s="1"/>
  <c r="L134" i="7" a="1"/>
  <c r="L134" i="7" s="1"/>
  <c r="L164" i="7" a="1"/>
  <c r="L164" i="7" s="1"/>
  <c r="L155" i="7" a="1"/>
  <c r="L155" i="7" s="1"/>
  <c r="L123" i="7" a="1"/>
  <c r="L123" i="7" s="1"/>
  <c r="L119" i="7" a="1"/>
  <c r="L119" i="7" s="1"/>
  <c r="L115" i="7" a="1"/>
  <c r="L115" i="7" s="1"/>
  <c r="L111" i="7" a="1"/>
  <c r="L111" i="7" s="1"/>
  <c r="L107" i="7" a="1"/>
  <c r="L107" i="7" s="1"/>
  <c r="L103" i="7" a="1"/>
  <c r="L103" i="7" s="1"/>
  <c r="L99" i="7" a="1"/>
  <c r="L99" i="7" s="1"/>
  <c r="L95" i="7" a="1"/>
  <c r="L95" i="7" s="1"/>
  <c r="L91" i="7" a="1"/>
  <c r="L91" i="7" s="1"/>
  <c r="L151" i="7" a="1"/>
  <c r="L151" i="7" s="1"/>
  <c r="L45" i="7" a="1"/>
  <c r="L45" i="7" s="1"/>
  <c r="B45" i="7" s="1"/>
  <c r="L56" i="7" a="1"/>
  <c r="L56" i="7" s="1"/>
  <c r="B56" i="7" s="1"/>
  <c r="L62" i="7" a="1"/>
  <c r="L62" i="7" s="1"/>
  <c r="B62" i="7" s="1"/>
  <c r="L66" i="7" a="1"/>
  <c r="L66" i="7" s="1"/>
  <c r="L140" i="7" a="1"/>
  <c r="L140" i="7" s="1"/>
  <c r="L41" i="7" a="1"/>
  <c r="L41" i="7" s="1"/>
  <c r="B41" i="7" s="1"/>
  <c r="L47" i="7" a="1"/>
  <c r="L47" i="7" s="1"/>
  <c r="B47" i="7" s="1"/>
  <c r="L9" i="7" a="1"/>
  <c r="L9" i="7" s="1"/>
  <c r="B9" i="7" s="1"/>
  <c r="L17" i="7" a="1"/>
  <c r="L17" i="7" s="1"/>
  <c r="B17" i="7" s="1"/>
  <c r="L25" i="7" a="1"/>
  <c r="L25" i="7" s="1"/>
  <c r="B25" i="7" s="1"/>
  <c r="L125" i="7" a="1"/>
  <c r="L125" i="7" s="1"/>
  <c r="L36" i="7" a="1"/>
  <c r="L36" i="7" s="1"/>
  <c r="B36" i="7" s="1"/>
  <c r="L48" i="7" a="1"/>
  <c r="L48" i="7" s="1"/>
  <c r="B48" i="7" s="1"/>
  <c r="L10" i="7" a="1"/>
  <c r="L10" i="7" s="1"/>
  <c r="B10" i="7" s="1"/>
  <c r="L18" i="7" a="1"/>
  <c r="L18" i="7" s="1"/>
  <c r="B18" i="7" s="1"/>
  <c r="L26" i="7" a="1"/>
  <c r="L26" i="7" s="1"/>
  <c r="B26" i="7" s="1"/>
  <c r="L44" i="7" a="1"/>
  <c r="L44" i="7" s="1"/>
  <c r="B44" i="7" s="1"/>
  <c r="L194" i="7" a="1"/>
  <c r="L194" i="7" s="1"/>
  <c r="L186" i="7" a="1"/>
  <c r="L186" i="7" s="1"/>
  <c r="L180" i="7" a="1"/>
  <c r="L180" i="7" s="1"/>
  <c r="L172" i="7" a="1"/>
  <c r="L172" i="7" s="1"/>
  <c r="L166" i="7" a="1"/>
  <c r="L166" i="7" s="1"/>
  <c r="L201" i="7" a="1"/>
  <c r="L201" i="7" s="1"/>
  <c r="L193" i="7" a="1"/>
  <c r="L193" i="7" s="1"/>
  <c r="L185" i="7" a="1"/>
  <c r="L185" i="7" s="1"/>
  <c r="L177" i="7" a="1"/>
  <c r="L177" i="7" s="1"/>
  <c r="L169" i="7" a="1"/>
  <c r="L169" i="7" s="1"/>
  <c r="L161" i="7" a="1"/>
  <c r="L161" i="7" s="1"/>
  <c r="L154" i="7" a="1"/>
  <c r="L154" i="7" s="1"/>
  <c r="L146" i="7" a="1"/>
  <c r="L146" i="7" s="1"/>
  <c r="L141" i="7" a="1"/>
  <c r="L141" i="7" s="1"/>
  <c r="L133" i="7" a="1"/>
  <c r="L133" i="7" s="1"/>
  <c r="L152" i="7" a="1"/>
  <c r="L152" i="7" s="1"/>
  <c r="L86" i="7" a="1"/>
  <c r="L86" i="7" s="1"/>
  <c r="L82" i="7" a="1"/>
  <c r="L82" i="7" s="1"/>
  <c r="L78" i="7" a="1"/>
  <c r="L78" i="7" s="1"/>
  <c r="L74" i="7" a="1"/>
  <c r="L74" i="7" s="1"/>
  <c r="L70" i="7" a="1"/>
  <c r="L70" i="7" s="1"/>
  <c r="L59" i="7" a="1"/>
  <c r="L59" i="7" s="1"/>
  <c r="B59" i="7" s="1"/>
  <c r="L132" i="7" a="1"/>
  <c r="L132" i="7" s="1"/>
  <c r="L122" i="7" a="1"/>
  <c r="L122" i="7" s="1"/>
  <c r="L118" i="7" a="1"/>
  <c r="L118" i="7" s="1"/>
  <c r="L114" i="7" a="1"/>
  <c r="L114" i="7" s="1"/>
  <c r="L110" i="7" a="1"/>
  <c r="L110" i="7" s="1"/>
  <c r="L106" i="7" a="1"/>
  <c r="L106" i="7" s="1"/>
  <c r="L102" i="7" a="1"/>
  <c r="L102" i="7" s="1"/>
  <c r="L98" i="7" a="1"/>
  <c r="L98" i="7" s="1"/>
  <c r="L94" i="7" a="1"/>
  <c r="L94" i="7" s="1"/>
  <c r="L90" i="7" a="1"/>
  <c r="L90" i="7" s="1"/>
  <c r="L87" i="7" a="1"/>
  <c r="L87" i="7" s="1"/>
  <c r="L83" i="7" a="1"/>
  <c r="L83" i="7" s="1"/>
  <c r="L79" i="7" a="1"/>
  <c r="L79" i="7" s="1"/>
  <c r="L75" i="7" a="1"/>
  <c r="L75" i="7" s="1"/>
  <c r="L71" i="7" a="1"/>
  <c r="L71" i="7" s="1"/>
  <c r="L60" i="7" a="1"/>
  <c r="L60" i="7" s="1"/>
  <c r="B60" i="7" s="1"/>
  <c r="L57" i="7" a="1"/>
  <c r="L57" i="7" s="1"/>
  <c r="B57" i="7" s="1"/>
  <c r="L63" i="7" a="1"/>
  <c r="L63" i="7" s="1"/>
  <c r="L67" i="7" a="1"/>
  <c r="L67" i="7" s="1"/>
  <c r="L11" i="7" a="1"/>
  <c r="L11" i="7" s="1"/>
  <c r="B11" i="7" s="1"/>
  <c r="L38" i="7" a="1"/>
  <c r="L38" i="7" s="1"/>
  <c r="B38" i="7" s="1"/>
  <c r="L199" i="7" a="1"/>
  <c r="L199" i="7" s="1"/>
  <c r="L167" i="7" a="1"/>
  <c r="L167" i="7" s="1"/>
  <c r="L145" i="7" a="1"/>
  <c r="L145" i="7" s="1"/>
  <c r="L143" i="7" a="1"/>
  <c r="L143" i="7" s="1"/>
  <c r="L127" i="7" a="1"/>
  <c r="L127" i="7" s="1"/>
  <c r="L109" i="7" a="1"/>
  <c r="L109" i="7" s="1"/>
  <c r="L93" i="7" a="1"/>
  <c r="L93" i="7" s="1"/>
  <c r="L58" i="7" a="1"/>
  <c r="L58" i="7" s="1"/>
  <c r="B58" i="7" s="1"/>
  <c r="L64" i="7" a="1"/>
  <c r="L64" i="7" s="1"/>
  <c r="L20" i="7" a="1"/>
  <c r="L20" i="7" s="1"/>
  <c r="B20" i="7" s="1"/>
  <c r="L175" i="7" a="1"/>
  <c r="L175" i="7" s="1"/>
  <c r="L148" i="7" a="1"/>
  <c r="L148" i="7" s="1"/>
  <c r="L19" i="7" a="1"/>
  <c r="L19" i="7" s="1"/>
  <c r="B19" i="7" s="1"/>
  <c r="L52" i="7" a="1"/>
  <c r="L52" i="7" s="1"/>
  <c r="B52" i="7" s="1"/>
  <c r="L206" i="7" a="1"/>
  <c r="L206" i="7" s="1"/>
  <c r="L178" i="7" a="1"/>
  <c r="L178" i="7" s="1"/>
  <c r="L191" i="7" a="1"/>
  <c r="L191" i="7" s="1"/>
  <c r="L138" i="7" a="1"/>
  <c r="L138" i="7" s="1"/>
  <c r="L121" i="7" a="1"/>
  <c r="L121" i="7" s="1"/>
  <c r="L105" i="7" a="1"/>
  <c r="L105" i="7" s="1"/>
  <c r="L156" i="7" a="1"/>
  <c r="L156" i="7" s="1"/>
  <c r="L207" i="7" a="1"/>
  <c r="L207" i="7" s="1"/>
  <c r="L97" i="7" a="1"/>
  <c r="L97" i="7" s="1"/>
  <c r="L35" i="7" a="1"/>
  <c r="L35" i="7" s="1"/>
  <c r="B35" i="7" s="1"/>
  <c r="L27" i="7" a="1"/>
  <c r="L27" i="7" s="1"/>
  <c r="B27" i="7" s="1"/>
  <c r="L12" i="7" a="1"/>
  <c r="L12" i="7" s="1"/>
  <c r="B12" i="7" s="1"/>
  <c r="L200" i="7" a="1"/>
  <c r="L200" i="7" s="1"/>
  <c r="L170" i="7" a="1"/>
  <c r="L170" i="7" s="1"/>
  <c r="L183" i="7" a="1"/>
  <c r="L183" i="7" s="1"/>
  <c r="L130" i="7" a="1"/>
  <c r="L130" i="7" s="1"/>
  <c r="L117" i="7" a="1"/>
  <c r="L117" i="7" s="1"/>
  <c r="L101" i="7" a="1"/>
  <c r="L101" i="7" s="1"/>
  <c r="L144" i="7" a="1"/>
  <c r="L144" i="7" s="1"/>
  <c r="L124" i="7" a="1"/>
  <c r="L124" i="7" s="1"/>
  <c r="L49" i="7" a="1"/>
  <c r="L49" i="7" s="1"/>
  <c r="B49" i="7" s="1"/>
  <c r="L192" i="7" a="1"/>
  <c r="L192" i="7" s="1"/>
  <c r="L153" i="7" a="1"/>
  <c r="L153" i="7" s="1"/>
  <c r="L113" i="7" a="1"/>
  <c r="L113" i="7" s="1"/>
  <c r="L54" i="7" a="1"/>
  <c r="L54" i="7" s="1"/>
  <c r="B54" i="7" s="1"/>
  <c r="K9" i="9"/>
  <c r="M42" i="9" s="1" a="1"/>
  <c r="M42" i="9" s="1"/>
  <c r="C42" i="9" s="1"/>
  <c r="L204" i="9" a="1"/>
  <c r="L204" i="9" s="1"/>
  <c r="L188" i="9" a="1"/>
  <c r="L188" i="9" s="1"/>
  <c r="L172" i="9" a="1"/>
  <c r="L172" i="9" s="1"/>
  <c r="L156" i="9" a="1"/>
  <c r="L156" i="9" s="1"/>
  <c r="L201" i="9" a="1"/>
  <c r="L201" i="9" s="1"/>
  <c r="L185" i="9" a="1"/>
  <c r="L185" i="9" s="1"/>
  <c r="L169" i="9" a="1"/>
  <c r="L169" i="9" s="1"/>
  <c r="L153" i="9" a="1"/>
  <c r="L153" i="9" s="1"/>
  <c r="L144" i="9" a="1"/>
  <c r="L144" i="9" s="1"/>
  <c r="L206" i="9" a="1"/>
  <c r="L206" i="9" s="1"/>
  <c r="L190" i="9" a="1"/>
  <c r="L190" i="9" s="1"/>
  <c r="L174" i="9" a="1"/>
  <c r="L174" i="9" s="1"/>
  <c r="L158" i="9" a="1"/>
  <c r="L158" i="9" s="1"/>
  <c r="L195" i="9" a="1"/>
  <c r="L195" i="9" s="1"/>
  <c r="L179" i="9" a="1"/>
  <c r="L179" i="9" s="1"/>
  <c r="L163" i="9" a="1"/>
  <c r="L163" i="9" s="1"/>
  <c r="L149" i="9" a="1"/>
  <c r="L149" i="9" s="1"/>
  <c r="L141" i="9" a="1"/>
  <c r="L141" i="9" s="1"/>
  <c r="L133" i="9" a="1"/>
  <c r="L133" i="9" s="1"/>
  <c r="L125" i="9" a="1"/>
  <c r="L125" i="9" s="1"/>
  <c r="L136" i="9" a="1"/>
  <c r="L136" i="9" s="1"/>
  <c r="L128" i="9" a="1"/>
  <c r="L128" i="9" s="1"/>
  <c r="L120" i="9" a="1"/>
  <c r="L120" i="9" s="1"/>
  <c r="L106" i="9" a="1"/>
  <c r="L106" i="9" s="1"/>
  <c r="L90" i="9" a="1"/>
  <c r="L90" i="9" s="1"/>
  <c r="L74" i="9" a="1"/>
  <c r="L74" i="9" s="1"/>
  <c r="L107" i="9" a="1"/>
  <c r="L107" i="9" s="1"/>
  <c r="L91" i="9" a="1"/>
  <c r="L91" i="9" s="1"/>
  <c r="L75" i="9" a="1"/>
  <c r="L75" i="9" s="1"/>
  <c r="L62" i="9" a="1"/>
  <c r="L62" i="9" s="1"/>
  <c r="B62" i="9" s="1"/>
  <c r="L108" i="9" a="1"/>
  <c r="L108" i="9" s="1"/>
  <c r="L92" i="9" a="1"/>
  <c r="L92" i="9" s="1"/>
  <c r="L76" i="9" a="1"/>
  <c r="L76" i="9" s="1"/>
  <c r="L51" i="9" a="1"/>
  <c r="L51" i="9" s="1"/>
  <c r="B51" i="9" s="1"/>
  <c r="L109" i="9" a="1"/>
  <c r="L109" i="9" s="1"/>
  <c r="L93" i="9" a="1"/>
  <c r="L93" i="9" s="1"/>
  <c r="L77" i="9" a="1"/>
  <c r="L77" i="9" s="1"/>
  <c r="L63" i="9" a="1"/>
  <c r="L63" i="9" s="1"/>
  <c r="L55" i="9" a="1"/>
  <c r="L55" i="9" s="1"/>
  <c r="B55" i="9" s="1"/>
  <c r="L33" i="9" a="1"/>
  <c r="L33" i="9" s="1"/>
  <c r="B33" i="9" s="1"/>
  <c r="L25" i="9" a="1"/>
  <c r="L25" i="9" s="1"/>
  <c r="B25" i="9" s="1"/>
  <c r="L21" i="9" a="1"/>
  <c r="L21" i="9" s="1"/>
  <c r="B21" i="9" s="1"/>
  <c r="L17" i="9" a="1"/>
  <c r="L17" i="9" s="1"/>
  <c r="B17" i="9" s="1"/>
  <c r="L13" i="9" a="1"/>
  <c r="L13" i="9" s="1"/>
  <c r="B13" i="9" s="1"/>
  <c r="L9" i="9" a="1"/>
  <c r="L9" i="9" s="1"/>
  <c r="B9" i="9" s="1"/>
  <c r="L56" i="9" a="1"/>
  <c r="L56" i="9" s="1"/>
  <c r="B56" i="9" s="1"/>
  <c r="L45" i="9" a="1"/>
  <c r="L45" i="9" s="1"/>
  <c r="B45" i="9" s="1"/>
  <c r="L31" i="9" a="1"/>
  <c r="L31" i="9" s="1"/>
  <c r="B31" i="9" s="1"/>
  <c r="L46" i="9" a="1"/>
  <c r="L46" i="9" s="1"/>
  <c r="B46" i="9" s="1"/>
  <c r="L54" i="9" a="1"/>
  <c r="L54" i="9" s="1"/>
  <c r="B54" i="9" s="1"/>
  <c r="L41" i="9" a="1"/>
  <c r="L41" i="9" s="1"/>
  <c r="B41" i="9" s="1"/>
  <c r="L32" i="9" a="1"/>
  <c r="L32" i="9" s="1"/>
  <c r="B32" i="9" s="1"/>
  <c r="L200" i="9" a="1"/>
  <c r="L200" i="9" s="1"/>
  <c r="L184" i="9" a="1"/>
  <c r="L184" i="9" s="1"/>
  <c r="L168" i="9" a="1"/>
  <c r="L168" i="9" s="1"/>
  <c r="L152" i="9" a="1"/>
  <c r="L152" i="9" s="1"/>
  <c r="L197" i="9" a="1"/>
  <c r="L197" i="9" s="1"/>
  <c r="L181" i="9" a="1"/>
  <c r="L181" i="9" s="1"/>
  <c r="L165" i="9" a="1"/>
  <c r="L165" i="9" s="1"/>
  <c r="L150" i="9" a="1"/>
  <c r="L150" i="9" s="1"/>
  <c r="L142" i="9" a="1"/>
  <c r="L142" i="9" s="1"/>
  <c r="L202" i="9" a="1"/>
  <c r="L202" i="9" s="1"/>
  <c r="L186" i="9" a="1"/>
  <c r="L186" i="9" s="1"/>
  <c r="L170" i="9" a="1"/>
  <c r="L170" i="9" s="1"/>
  <c r="L154" i="9" a="1"/>
  <c r="L154" i="9" s="1"/>
  <c r="L191" i="9" a="1"/>
  <c r="L191" i="9" s="1"/>
  <c r="L175" i="9" a="1"/>
  <c r="L175" i="9" s="1"/>
  <c r="L159" i="9" a="1"/>
  <c r="L159" i="9" s="1"/>
  <c r="L147" i="9" a="1"/>
  <c r="L147" i="9" s="1"/>
  <c r="L139" i="9" a="1"/>
  <c r="L139" i="9" s="1"/>
  <c r="L131" i="9" a="1"/>
  <c r="L131" i="9" s="1"/>
  <c r="L123" i="9" a="1"/>
  <c r="L123" i="9" s="1"/>
  <c r="L134" i="9" a="1"/>
  <c r="L134" i="9" s="1"/>
  <c r="L126" i="9" a="1"/>
  <c r="L126" i="9" s="1"/>
  <c r="L118" i="9" a="1"/>
  <c r="L118" i="9" s="1"/>
  <c r="L102" i="9" a="1"/>
  <c r="L102" i="9" s="1"/>
  <c r="L86" i="9" a="1"/>
  <c r="L86" i="9" s="1"/>
  <c r="L70" i="9" a="1"/>
  <c r="L70" i="9" s="1"/>
  <c r="L103" i="9" a="1"/>
  <c r="L103" i="9" s="1"/>
  <c r="L87" i="9" a="1"/>
  <c r="L87" i="9" s="1"/>
  <c r="L71" i="9" a="1"/>
  <c r="L71" i="9" s="1"/>
  <c r="L60" i="9" a="1"/>
  <c r="L60" i="9" s="1"/>
  <c r="B60" i="9" s="1"/>
  <c r="L104" i="9" a="1"/>
  <c r="L104" i="9" s="1"/>
  <c r="L88" i="9" a="1"/>
  <c r="L88" i="9" s="1"/>
  <c r="L72" i="9" a="1"/>
  <c r="L72" i="9" s="1"/>
  <c r="L42" i="9" a="1"/>
  <c r="L42" i="9" s="1"/>
  <c r="B42" i="9" s="1"/>
  <c r="L105" i="9" a="1"/>
  <c r="L105" i="9" s="1"/>
  <c r="L89" i="9" a="1"/>
  <c r="L89" i="9" s="1"/>
  <c r="L73" i="9" a="1"/>
  <c r="L73" i="9" s="1"/>
  <c r="L61" i="9" a="1"/>
  <c r="L61" i="9" s="1"/>
  <c r="B61" i="9" s="1"/>
  <c r="L48" i="9" a="1"/>
  <c r="L48" i="9" s="1"/>
  <c r="B48" i="9" s="1"/>
  <c r="L30" i="9" a="1"/>
  <c r="L30" i="9" s="1"/>
  <c r="B30" i="9" s="1"/>
  <c r="L24" i="9" a="1"/>
  <c r="L24" i="9" s="1"/>
  <c r="B24" i="9" s="1"/>
  <c r="L20" i="9" a="1"/>
  <c r="L20" i="9" s="1"/>
  <c r="B20" i="9" s="1"/>
  <c r="L16" i="9" a="1"/>
  <c r="L16" i="9" s="1"/>
  <c r="B16" i="9" s="1"/>
  <c r="L12" i="9" a="1"/>
  <c r="L12" i="9" s="1"/>
  <c r="B12" i="9" s="1"/>
  <c r="L8" i="9" a="1"/>
  <c r="L8" i="9" s="1"/>
  <c r="B8" i="9" s="1"/>
  <c r="L52" i="9" a="1"/>
  <c r="L52" i="9" s="1"/>
  <c r="B52" i="9" s="1"/>
  <c r="L38" i="9" a="1"/>
  <c r="L38" i="9" s="1"/>
  <c r="B38" i="9" s="1"/>
  <c r="L28" i="9" a="1"/>
  <c r="L28" i="9" s="1"/>
  <c r="B28" i="9" s="1"/>
  <c r="L39" i="9" a="1"/>
  <c r="L39" i="9" s="1"/>
  <c r="B39" i="9" s="1"/>
  <c r="L47" i="9" a="1"/>
  <c r="L47" i="9" s="1"/>
  <c r="B47" i="9" s="1"/>
  <c r="L40" i="9" a="1"/>
  <c r="L40" i="9" s="1"/>
  <c r="B40" i="9" s="1"/>
  <c r="M24" i="9" a="1"/>
  <c r="M24" i="9" s="1"/>
  <c r="C24" i="9" s="1"/>
  <c r="L196" i="9" a="1"/>
  <c r="L196" i="9" s="1"/>
  <c r="L180" i="9" a="1"/>
  <c r="L180" i="9" s="1"/>
  <c r="L164" i="9" a="1"/>
  <c r="L164" i="9" s="1"/>
  <c r="L67" i="9" a="1"/>
  <c r="L67" i="9" s="1"/>
  <c r="L193" i="9" a="1"/>
  <c r="L193" i="9" s="1"/>
  <c r="L177" i="9" a="1"/>
  <c r="L177" i="9" s="1"/>
  <c r="L161" i="9" a="1"/>
  <c r="L161" i="9" s="1"/>
  <c r="L148" i="9" a="1"/>
  <c r="L148" i="9" s="1"/>
  <c r="L140" i="9" a="1"/>
  <c r="L140" i="9" s="1"/>
  <c r="L198" i="9" a="1"/>
  <c r="L198" i="9" s="1"/>
  <c r="L182" i="9" a="1"/>
  <c r="L182" i="9" s="1"/>
  <c r="L166" i="9" a="1"/>
  <c r="L166" i="9" s="1"/>
  <c r="L203" i="9" a="1"/>
  <c r="L203" i="9" s="1"/>
  <c r="L187" i="9" a="1"/>
  <c r="L187" i="9" s="1"/>
  <c r="L171" i="9" a="1"/>
  <c r="L171" i="9" s="1"/>
  <c r="L155" i="9" a="1"/>
  <c r="L155" i="9" s="1"/>
  <c r="L145" i="9" a="1"/>
  <c r="L145" i="9" s="1"/>
  <c r="L137" i="9" a="1"/>
  <c r="L137" i="9" s="1"/>
  <c r="L129" i="9" a="1"/>
  <c r="L129" i="9" s="1"/>
  <c r="L121" i="9" a="1"/>
  <c r="L121" i="9" s="1"/>
  <c r="L132" i="9" a="1"/>
  <c r="L132" i="9" s="1"/>
  <c r="L124" i="9" a="1"/>
  <c r="L124" i="9" s="1"/>
  <c r="L114" i="9" a="1"/>
  <c r="L114" i="9" s="1"/>
  <c r="L98" i="9" a="1"/>
  <c r="L98" i="9" s="1"/>
  <c r="L82" i="9" a="1"/>
  <c r="L82" i="9" s="1"/>
  <c r="L115" i="9" a="1"/>
  <c r="L115" i="9" s="1"/>
  <c r="L99" i="9" a="1"/>
  <c r="L99" i="9" s="1"/>
  <c r="L83" i="9" a="1"/>
  <c r="L83" i="9" s="1"/>
  <c r="L66" i="9" a="1"/>
  <c r="L66" i="9" s="1"/>
  <c r="L116" i="9" a="1"/>
  <c r="L116" i="9" s="1"/>
  <c r="L100" i="9" a="1"/>
  <c r="L100" i="9" s="1"/>
  <c r="L84" i="9" a="1"/>
  <c r="L84" i="9" s="1"/>
  <c r="L68" i="9" a="1"/>
  <c r="L68" i="9" s="1"/>
  <c r="L117" i="9" a="1"/>
  <c r="L117" i="9" s="1"/>
  <c r="L101" i="9" a="1"/>
  <c r="L101" i="9" s="1"/>
  <c r="L85" i="9" a="1"/>
  <c r="L85" i="9" s="1"/>
  <c r="L69" i="9" a="1"/>
  <c r="L69" i="9" s="1"/>
  <c r="L58" i="9" a="1"/>
  <c r="L58" i="9" s="1"/>
  <c r="B58" i="9" s="1"/>
  <c r="L44" i="9" a="1"/>
  <c r="L44" i="9" s="1"/>
  <c r="B44" i="9" s="1"/>
  <c r="L27" i="9" a="1"/>
  <c r="L27" i="9" s="1"/>
  <c r="B27" i="9" s="1"/>
  <c r="L23" i="9" a="1"/>
  <c r="L23" i="9" s="1"/>
  <c r="B23" i="9" s="1"/>
  <c r="L19" i="9" a="1"/>
  <c r="L19" i="9" s="1"/>
  <c r="B19" i="9" s="1"/>
  <c r="L15" i="9" a="1"/>
  <c r="L15" i="9" s="1"/>
  <c r="B15" i="9" s="1"/>
  <c r="L11" i="9" a="1"/>
  <c r="L11" i="9" s="1"/>
  <c r="B11" i="9" s="1"/>
  <c r="L7" i="9" a="1"/>
  <c r="L7" i="9" s="1"/>
  <c r="B7" i="9" s="1"/>
  <c r="L50" i="9" a="1"/>
  <c r="L50" i="9" s="1"/>
  <c r="B50" i="9" s="1"/>
  <c r="L36" i="9" a="1"/>
  <c r="L36" i="9" s="1"/>
  <c r="B36" i="9" s="1"/>
  <c r="L29" i="9" a="1"/>
  <c r="L29" i="9" s="1"/>
  <c r="B29" i="9" s="1"/>
  <c r="L43" i="9" a="1"/>
  <c r="L43" i="9" s="1"/>
  <c r="B43" i="9" s="1"/>
  <c r="L35" i="9" a="1"/>
  <c r="L35" i="9" s="1"/>
  <c r="B35" i="9" s="1"/>
  <c r="L192" i="9" a="1"/>
  <c r="L192" i="9" s="1"/>
  <c r="L189" i="9" a="1"/>
  <c r="L189" i="9" s="1"/>
  <c r="L138" i="9" a="1"/>
  <c r="L138" i="9" s="1"/>
  <c r="L199" i="9" a="1"/>
  <c r="L199" i="9" s="1"/>
  <c r="L143" i="9" a="1"/>
  <c r="L143" i="9" s="1"/>
  <c r="L130" i="9" a="1"/>
  <c r="L130" i="9" s="1"/>
  <c r="L78" i="9" a="1"/>
  <c r="L78" i="9" s="1"/>
  <c r="L64" i="9" a="1"/>
  <c r="L64" i="9" s="1"/>
  <c r="L59" i="9" a="1"/>
  <c r="L59" i="9" s="1"/>
  <c r="B59" i="9" s="1"/>
  <c r="L65" i="9" a="1"/>
  <c r="L65" i="9" s="1"/>
  <c r="L22" i="9" a="1"/>
  <c r="L22" i="9" s="1"/>
  <c r="B22" i="9" s="1"/>
  <c r="L6" i="9" a="1"/>
  <c r="L6" i="9" s="1"/>
  <c r="B6" i="9" s="1"/>
  <c r="L53" i="9" a="1"/>
  <c r="L53" i="9" s="1"/>
  <c r="B53" i="9" s="1"/>
  <c r="L207" i="9" a="1"/>
  <c r="L207" i="9" s="1"/>
  <c r="L162" i="9" a="1"/>
  <c r="L162" i="9" s="1"/>
  <c r="L94" i="9" a="1"/>
  <c r="L94" i="9" s="1"/>
  <c r="L81" i="9" a="1"/>
  <c r="L81" i="9" s="1"/>
  <c r="M31" i="9" a="1"/>
  <c r="M31" i="9" s="1"/>
  <c r="C31" i="9" s="1"/>
  <c r="L176" i="9" a="1"/>
  <c r="L176" i="9" s="1"/>
  <c r="L173" i="9" a="1"/>
  <c r="L173" i="9" s="1"/>
  <c r="L194" i="9" a="1"/>
  <c r="L194" i="9" s="1"/>
  <c r="L183" i="9" a="1"/>
  <c r="L183" i="9" s="1"/>
  <c r="L135" i="9" a="1"/>
  <c r="L135" i="9" s="1"/>
  <c r="L122" i="9" a="1"/>
  <c r="L122" i="9" s="1"/>
  <c r="L111" i="9" a="1"/>
  <c r="L111" i="9" s="1"/>
  <c r="L112" i="9" a="1"/>
  <c r="L112" i="9" s="1"/>
  <c r="L113" i="9" a="1"/>
  <c r="L113" i="9" s="1"/>
  <c r="L57" i="9" a="1"/>
  <c r="L57" i="9" s="1"/>
  <c r="B57" i="9" s="1"/>
  <c r="L18" i="9" a="1"/>
  <c r="L18" i="9" s="1"/>
  <c r="B18" i="9" s="1"/>
  <c r="L49" i="9" a="1"/>
  <c r="L49" i="9" s="1"/>
  <c r="B49" i="9" s="1"/>
  <c r="L205" i="9" a="1"/>
  <c r="L205" i="9" s="1"/>
  <c r="L151" i="9" a="1"/>
  <c r="L151" i="9" s="1"/>
  <c r="L79" i="9" a="1"/>
  <c r="L79" i="9" s="1"/>
  <c r="L26" i="9" a="1"/>
  <c r="L26" i="9" s="1"/>
  <c r="B26" i="9" s="1"/>
  <c r="L160" i="9" a="1"/>
  <c r="L160" i="9" s="1"/>
  <c r="L157" i="9" a="1"/>
  <c r="L157" i="9" s="1"/>
  <c r="L178" i="9" a="1"/>
  <c r="L178" i="9" s="1"/>
  <c r="L167" i="9" a="1"/>
  <c r="L167" i="9" s="1"/>
  <c r="L127" i="9" a="1"/>
  <c r="L127" i="9" s="1"/>
  <c r="L110" i="9" a="1"/>
  <c r="L110" i="9" s="1"/>
  <c r="L95" i="9" a="1"/>
  <c r="L95" i="9" s="1"/>
  <c r="L96" i="9" a="1"/>
  <c r="L96" i="9" s="1"/>
  <c r="L97" i="9" a="1"/>
  <c r="L97" i="9" s="1"/>
  <c r="L37" i="9" a="1"/>
  <c r="L37" i="9" s="1"/>
  <c r="B37" i="9" s="1"/>
  <c r="L14" i="9" a="1"/>
  <c r="L14" i="9" s="1"/>
  <c r="B14" i="9" s="1"/>
  <c r="L34" i="9" a="1"/>
  <c r="L34" i="9" s="1"/>
  <c r="B34" i="9" s="1"/>
  <c r="L146" i="9" a="1"/>
  <c r="L146" i="9" s="1"/>
  <c r="L119" i="9" a="1"/>
  <c r="L119" i="9" s="1"/>
  <c r="L80" i="9" a="1"/>
  <c r="L80" i="9" s="1"/>
  <c r="L10" i="9" a="1"/>
  <c r="L10" i="9" s="1"/>
  <c r="B10" i="9" s="1"/>
  <c r="L36" i="10" a="1"/>
  <c r="L36" i="10" s="1"/>
  <c r="B36" i="10" s="1"/>
  <c r="K9" i="10"/>
  <c r="L38" i="10" a="1"/>
  <c r="L38" i="10" s="1"/>
  <c r="B38" i="10" s="1"/>
  <c r="L34" i="10" a="1"/>
  <c r="L34" i="10" s="1"/>
  <c r="B34" i="10" s="1"/>
  <c r="L28" i="10" a="1"/>
  <c r="L28" i="10" s="1"/>
  <c r="B28" i="10" s="1"/>
  <c r="L30" i="10" a="1"/>
  <c r="L30" i="10" s="1"/>
  <c r="B30" i="10" s="1"/>
  <c r="L24" i="10" a="1"/>
  <c r="L24" i="10" s="1"/>
  <c r="B24" i="10" s="1"/>
  <c r="L20" i="10" a="1"/>
  <c r="L20" i="10" s="1"/>
  <c r="B20" i="10" s="1"/>
  <c r="L16" i="10" a="1"/>
  <c r="L16" i="10" s="1"/>
  <c r="B16" i="10" s="1"/>
  <c r="L35" i="10" a="1"/>
  <c r="L35" i="10" s="1"/>
  <c r="B35" i="10" s="1"/>
  <c r="L27" i="10" a="1"/>
  <c r="L27" i="10" s="1"/>
  <c r="B27" i="10" s="1"/>
  <c r="L23" i="10" a="1"/>
  <c r="L23" i="10" s="1"/>
  <c r="B23" i="10" s="1"/>
  <c r="L19" i="10" a="1"/>
  <c r="L19" i="10" s="1"/>
  <c r="B19" i="10" s="1"/>
  <c r="L15" i="10" a="1"/>
  <c r="L15" i="10" s="1"/>
  <c r="B15" i="10" s="1"/>
  <c r="L11" i="10" a="1"/>
  <c r="L11" i="10" s="1"/>
  <c r="B11" i="10" s="1"/>
  <c r="L7" i="10" a="1"/>
  <c r="L7" i="10" s="1"/>
  <c r="B7" i="10" s="1"/>
  <c r="L46" i="10" a="1"/>
  <c r="L46" i="10" s="1"/>
  <c r="B46" i="10" s="1"/>
  <c r="L31" i="10" a="1"/>
  <c r="L31" i="10" s="1"/>
  <c r="B31" i="10" s="1"/>
  <c r="L26" i="10" a="1"/>
  <c r="L26" i="10" s="1"/>
  <c r="B26" i="10" s="1"/>
  <c r="L22" i="10" a="1"/>
  <c r="L22" i="10" s="1"/>
  <c r="B22" i="10" s="1"/>
  <c r="L18" i="10" a="1"/>
  <c r="L18" i="10" s="1"/>
  <c r="B18" i="10" s="1"/>
  <c r="L14" i="10" a="1"/>
  <c r="L14" i="10" s="1"/>
  <c r="B14" i="10" s="1"/>
  <c r="L10" i="10" a="1"/>
  <c r="L10" i="10" s="1"/>
  <c r="B10" i="10" s="1"/>
  <c r="L6" i="10" a="1"/>
  <c r="L6" i="10" s="1"/>
  <c r="B6" i="10" s="1"/>
  <c r="L13" i="10" a="1"/>
  <c r="L13" i="10" s="1"/>
  <c r="B13" i="10" s="1"/>
  <c r="L49" i="10" a="1"/>
  <c r="L49" i="10" s="1"/>
  <c r="B49" i="10" s="1"/>
  <c r="L47" i="10" a="1"/>
  <c r="L47" i="10" s="1"/>
  <c r="B47" i="10" s="1"/>
  <c r="L39" i="10" a="1"/>
  <c r="L39" i="10" s="1"/>
  <c r="B39" i="10" s="1"/>
  <c r="L116" i="10" a="1"/>
  <c r="L116" i="10" s="1"/>
  <c r="L58" i="10" a="1"/>
  <c r="L58" i="10" s="1"/>
  <c r="B58" i="10" s="1"/>
  <c r="L203" i="10" a="1"/>
  <c r="L203" i="10" s="1"/>
  <c r="L187" i="10" a="1"/>
  <c r="L187" i="10" s="1"/>
  <c r="L171" i="10" a="1"/>
  <c r="L171" i="10" s="1"/>
  <c r="L155" i="10" a="1"/>
  <c r="L155" i="10" s="1"/>
  <c r="L145" i="10" a="1"/>
  <c r="L145" i="10" s="1"/>
  <c r="L204" i="10" a="1"/>
  <c r="L204" i="10" s="1"/>
  <c r="L188" i="10" a="1"/>
  <c r="L188" i="10" s="1"/>
  <c r="L172" i="10" a="1"/>
  <c r="L172" i="10" s="1"/>
  <c r="L156" i="10" a="1"/>
  <c r="L156" i="10" s="1"/>
  <c r="L197" i="10" a="1"/>
  <c r="L197" i="10" s="1"/>
  <c r="L181" i="10" a="1"/>
  <c r="L181" i="10" s="1"/>
  <c r="L165" i="10" a="1"/>
  <c r="L165" i="10" s="1"/>
  <c r="L150" i="10" a="1"/>
  <c r="L150" i="10" s="1"/>
  <c r="L144" i="10" a="1"/>
  <c r="L144" i="10" s="1"/>
  <c r="L123" i="10" a="1"/>
  <c r="L123" i="10" s="1"/>
  <c r="L110" i="10" a="1"/>
  <c r="L110" i="10" s="1"/>
  <c r="L102" i="10" a="1"/>
  <c r="L102" i="10" s="1"/>
  <c r="L94" i="10" a="1"/>
  <c r="L94" i="10" s="1"/>
  <c r="L88" i="10" a="1"/>
  <c r="L88" i="10" s="1"/>
  <c r="L82" i="10" a="1"/>
  <c r="L82" i="10" s="1"/>
  <c r="L72" i="10" a="1"/>
  <c r="L72" i="10" s="1"/>
  <c r="L68" i="10" a="1"/>
  <c r="L68" i="10" s="1"/>
  <c r="L136" i="10" a="1"/>
  <c r="L136" i="10" s="1"/>
  <c r="L128" i="10" a="1"/>
  <c r="L128" i="10" s="1"/>
  <c r="L120" i="10" a="1"/>
  <c r="L120" i="10" s="1"/>
  <c r="L112" i="10" a="1"/>
  <c r="L112" i="10" s="1"/>
  <c r="L109" i="10" a="1"/>
  <c r="L109" i="10" s="1"/>
  <c r="L105" i="10" a="1"/>
  <c r="L105" i="10" s="1"/>
  <c r="L101" i="10" a="1"/>
  <c r="L101" i="10" s="1"/>
  <c r="L97" i="10" a="1"/>
  <c r="L97" i="10" s="1"/>
  <c r="L93" i="10" a="1"/>
  <c r="L93" i="10" s="1"/>
  <c r="L89" i="10" a="1"/>
  <c r="L89" i="10" s="1"/>
  <c r="L85" i="10" a="1"/>
  <c r="L85" i="10" s="1"/>
  <c r="L81" i="10" a="1"/>
  <c r="L81" i="10" s="1"/>
  <c r="L77" i="10" a="1"/>
  <c r="L77" i="10" s="1"/>
  <c r="L73" i="10" a="1"/>
  <c r="L73" i="10" s="1"/>
  <c r="L69" i="10" a="1"/>
  <c r="L69" i="10" s="1"/>
  <c r="L29" i="10" a="1"/>
  <c r="L29" i="10" s="1"/>
  <c r="B29" i="10" s="1"/>
  <c r="L41" i="10" a="1"/>
  <c r="L41" i="10" s="1"/>
  <c r="B41" i="10" s="1"/>
  <c r="L59" i="10" a="1"/>
  <c r="L59" i="10" s="1"/>
  <c r="B59" i="10" s="1"/>
  <c r="L53" i="10" a="1"/>
  <c r="L53" i="10" s="1"/>
  <c r="B53" i="10" s="1"/>
  <c r="L57" i="10" a="1"/>
  <c r="L57" i="10" s="1"/>
  <c r="B57" i="10" s="1"/>
  <c r="L117" i="10" a="1"/>
  <c r="L117" i="10" s="1"/>
  <c r="L154" i="10" a="1"/>
  <c r="L154" i="10" s="1"/>
  <c r="L186" i="10" a="1"/>
  <c r="L186" i="10" s="1"/>
  <c r="L33" i="10" a="1"/>
  <c r="L33" i="10" s="1"/>
  <c r="B33" i="10" s="1"/>
  <c r="L51" i="10" a="1"/>
  <c r="L51" i="10" s="1"/>
  <c r="B51" i="10" s="1"/>
  <c r="L37" i="10" a="1"/>
  <c r="L37" i="10" s="1"/>
  <c r="B37" i="10" s="1"/>
  <c r="L25" i="10" a="1"/>
  <c r="L25" i="10" s="1"/>
  <c r="B25" i="10" s="1"/>
  <c r="L12" i="10" a="1"/>
  <c r="L12" i="10" s="1"/>
  <c r="B12" i="10" s="1"/>
  <c r="L48" i="10" a="1"/>
  <c r="L48" i="10" s="1"/>
  <c r="B48" i="10" s="1"/>
  <c r="L45" i="10" a="1"/>
  <c r="L45" i="10" s="1"/>
  <c r="B45" i="10" s="1"/>
  <c r="L162" i="10" a="1"/>
  <c r="L162" i="10" s="1"/>
  <c r="L67" i="10" a="1"/>
  <c r="L67" i="10" s="1"/>
  <c r="L199" i="10" a="1"/>
  <c r="L199" i="10" s="1"/>
  <c r="L183" i="10" a="1"/>
  <c r="L183" i="10" s="1"/>
  <c r="L167" i="10" a="1"/>
  <c r="L167" i="10" s="1"/>
  <c r="L151" i="10" a="1"/>
  <c r="L151" i="10" s="1"/>
  <c r="L143" i="10" a="1"/>
  <c r="L143" i="10" s="1"/>
  <c r="L200" i="10" a="1"/>
  <c r="L200" i="10" s="1"/>
  <c r="L184" i="10" a="1"/>
  <c r="L184" i="10" s="1"/>
  <c r="L168" i="10" a="1"/>
  <c r="L168" i="10" s="1"/>
  <c r="L152" i="10" a="1"/>
  <c r="L152" i="10" s="1"/>
  <c r="L193" i="10" a="1"/>
  <c r="L193" i="10" s="1"/>
  <c r="L177" i="10" a="1"/>
  <c r="L177" i="10" s="1"/>
  <c r="L161" i="10" a="1"/>
  <c r="L161" i="10" s="1"/>
  <c r="L148" i="10" a="1"/>
  <c r="L148" i="10" s="1"/>
  <c r="L138" i="10" a="1"/>
  <c r="L138" i="10" s="1"/>
  <c r="L122" i="10" a="1"/>
  <c r="L122" i="10" s="1"/>
  <c r="L108" i="10" a="1"/>
  <c r="L108" i="10" s="1"/>
  <c r="L100" i="10" a="1"/>
  <c r="L100" i="10" s="1"/>
  <c r="L92" i="10" a="1"/>
  <c r="L92" i="10" s="1"/>
  <c r="L86" i="10" a="1"/>
  <c r="L86" i="10" s="1"/>
  <c r="L76" i="10" a="1"/>
  <c r="L76" i="10" s="1"/>
  <c r="L206" i="10" a="1"/>
  <c r="L206" i="10" s="1"/>
  <c r="L190" i="10" a="1"/>
  <c r="L190" i="10" s="1"/>
  <c r="L174" i="10" a="1"/>
  <c r="L174" i="10" s="1"/>
  <c r="L158" i="10" a="1"/>
  <c r="L158" i="10" s="1"/>
  <c r="L54" i="10" a="1"/>
  <c r="L54" i="10" s="1"/>
  <c r="B54" i="10" s="1"/>
  <c r="L60" i="10" a="1"/>
  <c r="L60" i="10" s="1"/>
  <c r="B60" i="10" s="1"/>
  <c r="L125" i="10" a="1"/>
  <c r="L125" i="10" s="1"/>
  <c r="L21" i="10" a="1"/>
  <c r="L21" i="10" s="1"/>
  <c r="B21" i="10" s="1"/>
  <c r="L9" i="10" a="1"/>
  <c r="L9" i="10" s="1"/>
  <c r="B9" i="10" s="1"/>
  <c r="L44" i="10" a="1"/>
  <c r="L44" i="10" s="1"/>
  <c r="B44" i="10" s="1"/>
  <c r="L43" i="10" a="1"/>
  <c r="L43" i="10" s="1"/>
  <c r="B43" i="10" s="1"/>
  <c r="L194" i="10" a="1"/>
  <c r="L194" i="10" s="1"/>
  <c r="L132" i="10" a="1"/>
  <c r="L132" i="10" s="1"/>
  <c r="L63" i="10" a="1"/>
  <c r="L63" i="10" s="1"/>
  <c r="L195" i="10" a="1"/>
  <c r="L195" i="10" s="1"/>
  <c r="L179" i="10" a="1"/>
  <c r="L179" i="10" s="1"/>
  <c r="L163" i="10" a="1"/>
  <c r="L163" i="10" s="1"/>
  <c r="L149" i="10" a="1"/>
  <c r="L149" i="10" s="1"/>
  <c r="L141" i="10" a="1"/>
  <c r="L141" i="10" s="1"/>
  <c r="L196" i="10" a="1"/>
  <c r="L196" i="10" s="1"/>
  <c r="L180" i="10" a="1"/>
  <c r="L180" i="10" s="1"/>
  <c r="L164" i="10" a="1"/>
  <c r="L164" i="10" s="1"/>
  <c r="L205" i="10" a="1"/>
  <c r="L205" i="10" s="1"/>
  <c r="L189" i="10" a="1"/>
  <c r="L189" i="10" s="1"/>
  <c r="L173" i="10" a="1"/>
  <c r="L173" i="10" s="1"/>
  <c r="L157" i="10" a="1"/>
  <c r="L157" i="10" s="1"/>
  <c r="L142" i="10" a="1"/>
  <c r="L142" i="10" s="1"/>
  <c r="L131" i="10" a="1"/>
  <c r="L131" i="10" s="1"/>
  <c r="L115" i="10" a="1"/>
  <c r="L115" i="10" s="1"/>
  <c r="L106" i="10" a="1"/>
  <c r="L106" i="10" s="1"/>
  <c r="L98" i="10" a="1"/>
  <c r="L98" i="10" s="1"/>
  <c r="L90" i="10" a="1"/>
  <c r="L90" i="10" s="1"/>
  <c r="L80" i="10" a="1"/>
  <c r="L80" i="10" s="1"/>
  <c r="L74" i="10" a="1"/>
  <c r="L74" i="10" s="1"/>
  <c r="L70" i="10" a="1"/>
  <c r="L70" i="10" s="1"/>
  <c r="L135" i="10" a="1"/>
  <c r="L135" i="10" s="1"/>
  <c r="L127" i="10" a="1"/>
  <c r="L127" i="10" s="1"/>
  <c r="L119" i="10" a="1"/>
  <c r="L119" i="10" s="1"/>
  <c r="L111" i="10" a="1"/>
  <c r="L111" i="10" s="1"/>
  <c r="L107" i="10" a="1"/>
  <c r="L107" i="10" s="1"/>
  <c r="L103" i="10" a="1"/>
  <c r="L103" i="10" s="1"/>
  <c r="L99" i="10" a="1"/>
  <c r="L99" i="10" s="1"/>
  <c r="L95" i="10" a="1"/>
  <c r="L95" i="10" s="1"/>
  <c r="L91" i="10" a="1"/>
  <c r="L91" i="10" s="1"/>
  <c r="L87" i="10" a="1"/>
  <c r="L87" i="10" s="1"/>
  <c r="L83" i="10" a="1"/>
  <c r="L83" i="10" s="1"/>
  <c r="L79" i="10" a="1"/>
  <c r="L79" i="10" s="1"/>
  <c r="L75" i="10" a="1"/>
  <c r="L75" i="10" s="1"/>
  <c r="L71" i="10" a="1"/>
  <c r="L71" i="10" s="1"/>
  <c r="L32" i="10" a="1"/>
  <c r="L32" i="10" s="1"/>
  <c r="B32" i="10" s="1"/>
  <c r="L50" i="10" a="1"/>
  <c r="L50" i="10" s="1"/>
  <c r="B50" i="10" s="1"/>
  <c r="L55" i="10" a="1"/>
  <c r="L55" i="10" s="1"/>
  <c r="B55" i="10" s="1"/>
  <c r="L62" i="10" a="1"/>
  <c r="L62" i="10" s="1"/>
  <c r="B62" i="10" s="1"/>
  <c r="L133" i="10" a="1"/>
  <c r="L133" i="10" s="1"/>
  <c r="L170" i="10" a="1"/>
  <c r="L170" i="10" s="1"/>
  <c r="L202" i="10" a="1"/>
  <c r="L202" i="10" s="1"/>
  <c r="L42" i="10" a="1"/>
  <c r="L42" i="10" s="1"/>
  <c r="B42" i="10" s="1"/>
  <c r="L17" i="10" a="1"/>
  <c r="L17" i="10" s="1"/>
  <c r="B17" i="10" s="1"/>
  <c r="L175" i="10" a="1"/>
  <c r="L175" i="10" s="1"/>
  <c r="L192" i="10" a="1"/>
  <c r="L192" i="10" s="1"/>
  <c r="L185" i="10" a="1"/>
  <c r="L185" i="10" s="1"/>
  <c r="L140" i="10" a="1"/>
  <c r="L140" i="10" s="1"/>
  <c r="L96" i="10" a="1"/>
  <c r="L96" i="10" s="1"/>
  <c r="L166" i="10" a="1"/>
  <c r="L166" i="10" s="1"/>
  <c r="L113" i="10" a="1"/>
  <c r="L113" i="10" s="1"/>
  <c r="L126" i="10" a="1"/>
  <c r="L126" i="10" s="1"/>
  <c r="L191" i="10" a="1"/>
  <c r="L191" i="10" s="1"/>
  <c r="L201" i="10" a="1"/>
  <c r="L201" i="10" s="1"/>
  <c r="L78" i="10" a="1"/>
  <c r="L78" i="10" s="1"/>
  <c r="L134" i="10" a="1"/>
  <c r="L134" i="10" s="1"/>
  <c r="L64" i="10" a="1"/>
  <c r="L64" i="10" s="1"/>
  <c r="L8" i="10" a="1"/>
  <c r="L8" i="10" s="1"/>
  <c r="B8" i="10" s="1"/>
  <c r="L178" i="10" a="1"/>
  <c r="L178" i="10" s="1"/>
  <c r="L159" i="10" a="1"/>
  <c r="L159" i="10" s="1"/>
  <c r="L176" i="10" a="1"/>
  <c r="L176" i="10" s="1"/>
  <c r="L169" i="10" a="1"/>
  <c r="L169" i="10" s="1"/>
  <c r="L130" i="10" a="1"/>
  <c r="L130" i="10" s="1"/>
  <c r="L137" i="10" a="1"/>
  <c r="L137" i="10" s="1"/>
  <c r="L118" i="10" a="1"/>
  <c r="L118" i="10" s="1"/>
  <c r="L56" i="10" a="1"/>
  <c r="L56" i="10" s="1"/>
  <c r="B56" i="10" s="1"/>
  <c r="L61" i="10" a="1"/>
  <c r="L61" i="10" s="1"/>
  <c r="B61" i="10" s="1"/>
  <c r="L146" i="10" a="1"/>
  <c r="L146" i="10" s="1"/>
  <c r="L182" i="10" a="1"/>
  <c r="L182" i="10" s="1"/>
  <c r="L52" i="10" a="1"/>
  <c r="L52" i="10" s="1"/>
  <c r="B52" i="10" s="1"/>
  <c r="L124" i="10" a="1"/>
  <c r="L124" i="10" s="1"/>
  <c r="L207" i="10" a="1"/>
  <c r="L207" i="10" s="1"/>
  <c r="L147" i="10" a="1"/>
  <c r="L147" i="10" s="1"/>
  <c r="L160" i="10" a="1"/>
  <c r="L160" i="10" s="1"/>
  <c r="L153" i="10" a="1"/>
  <c r="L153" i="10" s="1"/>
  <c r="L114" i="10" a="1"/>
  <c r="L114" i="10" s="1"/>
  <c r="L84" i="10" a="1"/>
  <c r="L84" i="10" s="1"/>
  <c r="L198" i="10" a="1"/>
  <c r="L198" i="10" s="1"/>
  <c r="L129" i="10" a="1"/>
  <c r="L129" i="10" s="1"/>
  <c r="L65" i="10" a="1"/>
  <c r="L65" i="10" s="1"/>
  <c r="L40" i="10" a="1"/>
  <c r="L40" i="10" s="1"/>
  <c r="B40" i="10" s="1"/>
  <c r="L139" i="10" a="1"/>
  <c r="L139" i="10" s="1"/>
  <c r="L104" i="10" a="1"/>
  <c r="L104" i="10" s="1"/>
  <c r="L121" i="10" a="1"/>
  <c r="L121" i="10" s="1"/>
  <c r="L66" i="10" a="1"/>
  <c r="L66" i="10" s="1"/>
  <c r="D72" i="13"/>
  <c r="E72" i="13" s="1"/>
  <c r="D93" i="13"/>
  <c r="E93" i="13" s="1"/>
  <c r="D74" i="13"/>
  <c r="E74" i="13" s="1"/>
  <c r="D99" i="13"/>
  <c r="E99" i="13" s="1"/>
  <c r="F99" i="13" s="1"/>
  <c r="D100" i="13"/>
  <c r="E100" i="13" s="1"/>
  <c r="D102" i="13"/>
  <c r="E102" i="13" s="1"/>
  <c r="D93" i="5"/>
  <c r="E93" i="5" s="1"/>
  <c r="D84" i="5"/>
  <c r="E84" i="5" s="1"/>
  <c r="D90" i="11"/>
  <c r="E90" i="11" s="1"/>
  <c r="F90" i="11" s="1"/>
  <c r="F91" i="11" s="1"/>
  <c r="F82" i="11"/>
  <c r="F101" i="11"/>
  <c r="D72" i="11"/>
  <c r="E72" i="11" s="1"/>
  <c r="F72" i="11" s="1"/>
  <c r="F73" i="11" s="1"/>
  <c r="D92" i="11"/>
  <c r="E92" i="11" s="1"/>
  <c r="C82" i="10"/>
  <c r="D82" i="10" s="1"/>
  <c r="E82" i="10" s="1"/>
  <c r="B83" i="10" a="1"/>
  <c r="B83" i="10" s="1"/>
  <c r="C83" i="10" s="1"/>
  <c r="D83" i="10" s="1"/>
  <c r="E83" i="10" s="1"/>
  <c r="D81" i="10"/>
  <c r="E81" i="10" s="1"/>
  <c r="D90" i="10"/>
  <c r="E90" i="10" s="1"/>
  <c r="L34" i="1" a="1"/>
  <c r="L34" i="1" s="1"/>
  <c r="B34" i="1" s="1"/>
  <c r="L14" i="1" a="1"/>
  <c r="L14" i="1" s="1"/>
  <c r="B14" i="1" s="1"/>
  <c r="L151" i="1" a="1"/>
  <c r="L151" i="1" s="1"/>
  <c r="L123" i="1" a="1"/>
  <c r="L123" i="1" s="1"/>
  <c r="L117" i="1" a="1"/>
  <c r="L117" i="1" s="1"/>
  <c r="L94" i="1" a="1"/>
  <c r="L94" i="1" s="1"/>
  <c r="L148" i="1" a="1"/>
  <c r="L148" i="1" s="1"/>
  <c r="L163" i="1" a="1"/>
  <c r="L163" i="1" s="1"/>
  <c r="L92" i="1" a="1"/>
  <c r="L92" i="1" s="1"/>
  <c r="L138" i="1" a="1"/>
  <c r="L138" i="1" s="1"/>
  <c r="L150" i="1" a="1"/>
  <c r="L150" i="1" s="1"/>
  <c r="L83" i="1" a="1"/>
  <c r="L83" i="1" s="1"/>
  <c r="L110" i="1" a="1"/>
  <c r="L110" i="1" s="1"/>
  <c r="L182" i="1" a="1"/>
  <c r="L182" i="1" s="1"/>
  <c r="L40" i="1" a="1"/>
  <c r="L40" i="1" s="1"/>
  <c r="B40" i="1" s="1"/>
  <c r="L113" i="1" a="1"/>
  <c r="L113" i="1" s="1"/>
  <c r="L7" i="1" a="1"/>
  <c r="L7" i="1" s="1"/>
  <c r="B7" i="1" s="1"/>
  <c r="L135" i="1" a="1"/>
  <c r="L135" i="1" s="1"/>
  <c r="L139" i="1" a="1"/>
  <c r="L139" i="1" s="1"/>
  <c r="L173" i="1" a="1"/>
  <c r="L173" i="1" s="1"/>
  <c r="L11" i="1" a="1"/>
  <c r="L11" i="1" s="1"/>
  <c r="B11" i="1" s="1"/>
  <c r="L159" i="1" a="1"/>
  <c r="L159" i="1" s="1"/>
  <c r="L175" i="1" a="1"/>
  <c r="L175" i="1" s="1"/>
  <c r="L88" i="1" a="1"/>
  <c r="L88" i="1" s="1"/>
  <c r="L50" i="1" a="1"/>
  <c r="L50" i="1" s="1"/>
  <c r="B50" i="1" s="1"/>
  <c r="L146" i="1" a="1"/>
  <c r="L146" i="1" s="1"/>
  <c r="L79" i="1" a="1"/>
  <c r="L79" i="1" s="1"/>
  <c r="L102" i="1" a="1"/>
  <c r="L102" i="1" s="1"/>
  <c r="L206" i="1" a="1"/>
  <c r="L206" i="1" s="1"/>
  <c r="L36" i="1" a="1"/>
  <c r="L36" i="1" s="1"/>
  <c r="B36" i="1" s="1"/>
  <c r="L106" i="1" a="1"/>
  <c r="L106" i="1" s="1"/>
  <c r="L28" i="1" a="1"/>
  <c r="L28" i="1" s="1"/>
  <c r="B28" i="1" s="1"/>
  <c r="L115" i="1" a="1"/>
  <c r="L115" i="1" s="1"/>
  <c r="L107" i="1" a="1"/>
  <c r="L107" i="1" s="1"/>
  <c r="L47" i="1" a="1"/>
  <c r="L47" i="1" s="1"/>
  <c r="B47" i="1" s="1"/>
  <c r="L188" i="1" a="1"/>
  <c r="L188" i="1" s="1"/>
  <c r="L6" i="1" a="1"/>
  <c r="L6" i="1" s="1"/>
  <c r="B6" i="1" s="1"/>
  <c r="L140" i="1" a="1"/>
  <c r="L140" i="1" s="1"/>
  <c r="L69" i="1" a="1"/>
  <c r="L69" i="1" s="1"/>
  <c r="L174" i="1" a="1"/>
  <c r="L174" i="1" s="1"/>
  <c r="L193" i="1" a="1"/>
  <c r="L193" i="1" s="1"/>
  <c r="L93" i="1" a="1"/>
  <c r="L93" i="1" s="1"/>
  <c r="L35" i="1" a="1"/>
  <c r="L35" i="1" s="1"/>
  <c r="B35" i="1" s="1"/>
  <c r="L129" i="1" a="1"/>
  <c r="L129" i="1" s="1"/>
  <c r="L105" i="1" a="1"/>
  <c r="L105" i="1" s="1"/>
  <c r="L112" i="1" a="1"/>
  <c r="L112" i="1" s="1"/>
  <c r="L96" i="1" a="1"/>
  <c r="L96" i="1" s="1"/>
  <c r="L71" i="1" a="1"/>
  <c r="L71" i="1" s="1"/>
  <c r="L24" i="1" a="1"/>
  <c r="L24" i="1" s="1"/>
  <c r="B24" i="1" s="1"/>
  <c r="L196" i="1" a="1"/>
  <c r="L196" i="1" s="1"/>
  <c r="L160" i="1" a="1"/>
  <c r="L160" i="1" s="1"/>
  <c r="L147" i="1" a="1"/>
  <c r="L147" i="1" s="1"/>
  <c r="L77" i="1" a="1"/>
  <c r="L77" i="1" s="1"/>
  <c r="L198" i="1" a="1"/>
  <c r="L198" i="1" s="1"/>
  <c r="L134" i="1" a="1"/>
  <c r="L134" i="1" s="1"/>
  <c r="L68" i="1" a="1"/>
  <c r="L68" i="1" s="1"/>
  <c r="L78" i="1" a="1"/>
  <c r="L78" i="1" s="1"/>
  <c r="L153" i="1" a="1"/>
  <c r="L153" i="1" s="1"/>
  <c r="L20" i="1" a="1"/>
  <c r="L20" i="1" s="1"/>
  <c r="B20" i="1" s="1"/>
  <c r="L82" i="1" a="1"/>
  <c r="L82" i="1" s="1"/>
  <c r="L184" i="1" a="1"/>
  <c r="L184" i="1" s="1"/>
  <c r="L80" i="1" a="1"/>
  <c r="L80" i="1" s="1"/>
  <c r="L87" i="1" a="1"/>
  <c r="L87" i="1" s="1"/>
  <c r="L85" i="1" a="1"/>
  <c r="L85" i="1" s="1"/>
  <c r="L27" i="1" a="1"/>
  <c r="L27" i="1" s="1"/>
  <c r="B27" i="1" s="1"/>
  <c r="L144" i="1" a="1"/>
  <c r="L144" i="1" s="1"/>
  <c r="L158" i="1" a="1"/>
  <c r="L158" i="1" s="1"/>
  <c r="L73" i="1" a="1"/>
  <c r="L73" i="1" s="1"/>
  <c r="L194" i="1" a="1"/>
  <c r="L194" i="1" s="1"/>
  <c r="L130" i="1" a="1"/>
  <c r="L130" i="1" s="1"/>
  <c r="L64" i="1" a="1"/>
  <c r="L64" i="1" s="1"/>
  <c r="L67" i="1" a="1"/>
  <c r="L67" i="1" s="1"/>
  <c r="L137" i="1" a="1"/>
  <c r="L137" i="1" s="1"/>
  <c r="L16" i="1" a="1"/>
  <c r="L16" i="1" s="1"/>
  <c r="B16" i="1" s="1"/>
  <c r="L74" i="1" a="1"/>
  <c r="L74" i="1" s="1"/>
  <c r="L200" i="1" a="1"/>
  <c r="L200" i="1" s="1"/>
  <c r="L65" i="1" a="1"/>
  <c r="L65" i="1" s="1"/>
  <c r="L56" i="1" a="1"/>
  <c r="L56" i="1" s="1"/>
  <c r="B56" i="1" s="1"/>
  <c r="L185" i="1" a="1"/>
  <c r="L185" i="1" s="1"/>
  <c r="L172" i="1" a="1"/>
  <c r="L172" i="1" s="1"/>
  <c r="L191" i="1" a="1"/>
  <c r="L191" i="1" s="1"/>
  <c r="L120" i="1" a="1"/>
  <c r="L120" i="1" s="1"/>
  <c r="L54" i="1" a="1"/>
  <c r="L54" i="1" s="1"/>
  <c r="B54" i="1" s="1"/>
  <c r="L126" i="1" a="1"/>
  <c r="L126" i="1" s="1"/>
  <c r="L59" i="1" a="1"/>
  <c r="L59" i="1" s="1"/>
  <c r="B59" i="1" s="1"/>
  <c r="L12" i="1" a="1"/>
  <c r="L12" i="1" s="1"/>
  <c r="B12" i="1" s="1"/>
  <c r="L52" i="1" a="1"/>
  <c r="L52" i="1" s="1"/>
  <c r="B52" i="1" s="1"/>
  <c r="L89" i="1" a="1"/>
  <c r="L89" i="1" s="1"/>
  <c r="L26" i="1" a="1"/>
  <c r="L26" i="1" s="1"/>
  <c r="B26" i="1" s="1"/>
  <c r="L121" i="1" a="1"/>
  <c r="L121" i="1" s="1"/>
  <c r="L203" i="1" a="1"/>
  <c r="L203" i="1" s="1"/>
  <c r="L186" i="1" a="1"/>
  <c r="L186" i="1" s="1"/>
  <c r="L25" i="1" a="1"/>
  <c r="L25" i="1" s="1"/>
  <c r="B25" i="1" s="1"/>
  <c r="L55" i="1" a="1"/>
  <c r="L55" i="1" s="1"/>
  <c r="B55" i="1" s="1"/>
  <c r="L164" i="1" a="1"/>
  <c r="L164" i="1" s="1"/>
  <c r="L179" i="1" a="1"/>
  <c r="L179" i="1" s="1"/>
  <c r="L108" i="1" a="1"/>
  <c r="L108" i="1" s="1"/>
  <c r="L45" i="1" a="1"/>
  <c r="L45" i="1" s="1"/>
  <c r="B45" i="1" s="1"/>
  <c r="L166" i="1" a="1"/>
  <c r="L166" i="1" s="1"/>
  <c r="L103" i="1" a="1"/>
  <c r="L103" i="1" s="1"/>
  <c r="L161" i="1" a="1"/>
  <c r="L161" i="1" s="1"/>
  <c r="L21" i="1" a="1"/>
  <c r="L21" i="1" s="1"/>
  <c r="B21" i="1" s="1"/>
  <c r="L75" i="1" a="1"/>
  <c r="L75" i="1" s="1"/>
  <c r="L169" i="1" a="1"/>
  <c r="L169" i="1" s="1"/>
  <c r="L23" i="1" a="1"/>
  <c r="L23" i="1" s="1"/>
  <c r="B23" i="1" s="1"/>
  <c r="L167" i="1" a="1"/>
  <c r="L167" i="1" s="1"/>
  <c r="L170" i="1" a="1"/>
  <c r="L170" i="1" s="1"/>
  <c r="L51" i="1" a="1"/>
  <c r="L51" i="1" s="1"/>
  <c r="B51" i="1" s="1"/>
  <c r="L90" i="1" a="1"/>
  <c r="L90" i="1" s="1"/>
  <c r="L176" i="1" a="1"/>
  <c r="L176" i="1" s="1"/>
  <c r="L195" i="1" a="1"/>
  <c r="L195" i="1" s="1"/>
  <c r="L104" i="1" a="1"/>
  <c r="L104" i="1" s="1"/>
  <c r="L41" i="1" a="1"/>
  <c r="L41" i="1" s="1"/>
  <c r="B41" i="1" s="1"/>
  <c r="L162" i="1" a="1"/>
  <c r="L162" i="1" s="1"/>
  <c r="L99" i="1" a="1"/>
  <c r="L99" i="1" s="1"/>
  <c r="L141" i="1" a="1"/>
  <c r="L141" i="1" s="1"/>
  <c r="L17" i="1" a="1"/>
  <c r="L17" i="1" s="1"/>
  <c r="B17" i="1" s="1"/>
  <c r="L66" i="1" a="1"/>
  <c r="L66" i="1" s="1"/>
  <c r="L149" i="1" a="1"/>
  <c r="L149" i="1" s="1"/>
  <c r="L19" i="1" a="1"/>
  <c r="L19" i="1" s="1"/>
  <c r="B19" i="1" s="1"/>
  <c r="L187" i="1" a="1"/>
  <c r="L187" i="1" s="1"/>
  <c r="L154" i="1" a="1"/>
  <c r="L154" i="1" s="1"/>
  <c r="L9" i="1" a="1"/>
  <c r="L9" i="1" s="1"/>
  <c r="B9" i="1" s="1"/>
  <c r="L205" i="1" a="1"/>
  <c r="L205" i="1" s="1"/>
  <c r="L136" i="1" a="1"/>
  <c r="L136" i="1" s="1"/>
  <c r="L155" i="1" a="1"/>
  <c r="L155" i="1" s="1"/>
  <c r="L84" i="1" a="1"/>
  <c r="L84" i="1" s="1"/>
  <c r="L190" i="1" a="1"/>
  <c r="L190" i="1" s="1"/>
  <c r="L60" i="1" a="1"/>
  <c r="L60" i="1" s="1"/>
  <c r="B60" i="1" s="1"/>
  <c r="L124" i="1" a="1"/>
  <c r="L124" i="1" s="1"/>
  <c r="L63" i="1" a="1"/>
  <c r="L63" i="1" s="1"/>
  <c r="L97" i="1" a="1"/>
  <c r="L97" i="1" s="1"/>
  <c r="L70" i="1" a="1"/>
  <c r="L70" i="1" s="1"/>
  <c r="L81" i="1" a="1"/>
  <c r="L81" i="1" s="1"/>
  <c r="D83" i="9"/>
  <c r="E83" i="9" s="1"/>
  <c r="D102" i="9"/>
  <c r="E102" i="9" s="1"/>
  <c r="D92" i="9"/>
  <c r="E92" i="9" s="1"/>
  <c r="D75" i="9"/>
  <c r="E75" i="9" s="1"/>
  <c r="L157" i="1" a="1"/>
  <c r="L157" i="1" s="1"/>
  <c r="L91" i="1" a="1"/>
  <c r="L91" i="1" s="1"/>
  <c r="L125" i="1" a="1"/>
  <c r="L125" i="1" s="1"/>
  <c r="L13" i="1" a="1"/>
  <c r="L13" i="1" s="1"/>
  <c r="B13" i="1" s="1"/>
  <c r="L58" i="1" a="1"/>
  <c r="L58" i="1" s="1"/>
  <c r="B58" i="1" s="1"/>
  <c r="L133" i="1" a="1"/>
  <c r="L133" i="1" s="1"/>
  <c r="L15" i="1" a="1"/>
  <c r="L15" i="1" s="1"/>
  <c r="B15" i="1" s="1"/>
  <c r="L33" i="1" a="1"/>
  <c r="L33" i="1" s="1"/>
  <c r="B33" i="1" s="1"/>
  <c r="L116" i="1" a="1"/>
  <c r="L116" i="1" s="1"/>
  <c r="L18" i="1" a="1"/>
  <c r="L18" i="1" s="1"/>
  <c r="B18" i="1" s="1"/>
  <c r="L145" i="1" a="1"/>
  <c r="L145" i="1" s="1"/>
  <c r="L22" i="1" a="1"/>
  <c r="L22" i="1" s="1"/>
  <c r="B22" i="1" s="1"/>
  <c r="L165" i="1" a="1"/>
  <c r="L165" i="1" s="1"/>
  <c r="L207" i="1" a="1"/>
  <c r="L207" i="1" s="1"/>
  <c r="L142" i="1" a="1"/>
  <c r="L142" i="1" s="1"/>
  <c r="L76" i="1" a="1"/>
  <c r="L76" i="1" s="1"/>
  <c r="L95" i="1" a="1"/>
  <c r="L95" i="1" s="1"/>
  <c r="L189" i="1" a="1"/>
  <c r="L189" i="1" s="1"/>
  <c r="L31" i="1" a="1"/>
  <c r="L31" i="1" s="1"/>
  <c r="B31" i="1" s="1"/>
  <c r="L98" i="1" a="1"/>
  <c r="L98" i="1" s="1"/>
  <c r="L197" i="1" a="1"/>
  <c r="L197" i="1" s="1"/>
  <c r="L62" i="1" a="1"/>
  <c r="L62" i="1" s="1"/>
  <c r="B62" i="1" s="1"/>
  <c r="L10" i="1" a="1"/>
  <c r="L10" i="1" s="1"/>
  <c r="B10" i="1" s="1"/>
  <c r="L38" i="1" a="1"/>
  <c r="L38" i="1" s="1"/>
  <c r="B38" i="1" s="1"/>
  <c r="L128" i="1" a="1"/>
  <c r="L128" i="1" s="1"/>
  <c r="D74" i="8"/>
  <c r="E74" i="8" s="1"/>
  <c r="D92" i="8"/>
  <c r="E92" i="8" s="1"/>
  <c r="D83" i="8"/>
  <c r="E83" i="8" s="1"/>
  <c r="D99" i="8"/>
  <c r="E99" i="8" s="1"/>
  <c r="F99" i="8" s="1"/>
  <c r="F100" i="8" s="1"/>
  <c r="F101" i="8" s="1"/>
  <c r="C103" i="8"/>
  <c r="F91" i="8"/>
  <c r="D74" i="7"/>
  <c r="E74" i="7" s="1"/>
  <c r="D92" i="7"/>
  <c r="E92" i="7" s="1"/>
  <c r="F91" i="7"/>
  <c r="D83" i="7"/>
  <c r="E83" i="7" s="1"/>
  <c r="K12" i="6"/>
  <c r="L47" i="6" a="1"/>
  <c r="L47" i="6" s="1"/>
  <c r="B47" i="6" s="1"/>
  <c r="L61" i="6" a="1"/>
  <c r="L61" i="6" s="1"/>
  <c r="B61" i="6" s="1"/>
  <c r="L57" i="6" a="1"/>
  <c r="L57" i="6" s="1"/>
  <c r="B57" i="6" s="1"/>
  <c r="L27" i="6" a="1"/>
  <c r="L27" i="6" s="1"/>
  <c r="B27" i="6" s="1"/>
  <c r="L58" i="6" a="1"/>
  <c r="L58" i="6" s="1"/>
  <c r="B58" i="6" s="1"/>
  <c r="L43" i="6" a="1"/>
  <c r="L43" i="6" s="1"/>
  <c r="B43" i="6" s="1"/>
  <c r="L10" i="6" a="1"/>
  <c r="L10" i="6" s="1"/>
  <c r="B10" i="6" s="1"/>
  <c r="L18" i="6" a="1"/>
  <c r="L18" i="6" s="1"/>
  <c r="B18" i="6" s="1"/>
  <c r="L26" i="6" a="1"/>
  <c r="L26" i="6" s="1"/>
  <c r="B26" i="6" s="1"/>
  <c r="L53" i="6" a="1"/>
  <c r="L53" i="6" s="1"/>
  <c r="B53" i="6" s="1"/>
  <c r="L37" i="6" a="1"/>
  <c r="L37" i="6" s="1"/>
  <c r="B37" i="6" s="1"/>
  <c r="L46" i="6" a="1"/>
  <c r="L46" i="6" s="1"/>
  <c r="B46" i="6" s="1"/>
  <c r="L13" i="6" a="1"/>
  <c r="L13" i="6" s="1"/>
  <c r="B13" i="6" s="1"/>
  <c r="L21" i="6" a="1"/>
  <c r="L21" i="6" s="1"/>
  <c r="B21" i="6" s="1"/>
  <c r="L48" i="6" a="1"/>
  <c r="L48" i="6" s="1"/>
  <c r="B48" i="6" s="1"/>
  <c r="L204" i="6" a="1"/>
  <c r="L204" i="6" s="1"/>
  <c r="L200" i="6" a="1"/>
  <c r="L200" i="6" s="1"/>
  <c r="L196" i="6" a="1"/>
  <c r="L196" i="6" s="1"/>
  <c r="L192" i="6" a="1"/>
  <c r="L192" i="6" s="1"/>
  <c r="L188" i="6" a="1"/>
  <c r="L188" i="6" s="1"/>
  <c r="L184" i="6" a="1"/>
  <c r="L184" i="6" s="1"/>
  <c r="L180" i="6" a="1"/>
  <c r="L180" i="6" s="1"/>
  <c r="L176" i="6" a="1"/>
  <c r="L176" i="6" s="1"/>
  <c r="L172" i="6" a="1"/>
  <c r="L172" i="6" s="1"/>
  <c r="L156" i="6" a="1"/>
  <c r="L156" i="6" s="1"/>
  <c r="L151" i="6" a="1"/>
  <c r="L151" i="6" s="1"/>
  <c r="L140" i="6" a="1"/>
  <c r="L140" i="6" s="1"/>
  <c r="L135" i="6" a="1"/>
  <c r="L135" i="6" s="1"/>
  <c r="L123" i="6" a="1"/>
  <c r="L123" i="6" s="1"/>
  <c r="L119" i="6" a="1"/>
  <c r="L119" i="6" s="1"/>
  <c r="L115" i="6" a="1"/>
  <c r="L115" i="6" s="1"/>
  <c r="L111" i="6" a="1"/>
  <c r="L111" i="6" s="1"/>
  <c r="L107" i="6" a="1"/>
  <c r="L107" i="6" s="1"/>
  <c r="L103" i="6" a="1"/>
  <c r="L103" i="6" s="1"/>
  <c r="L99" i="6" a="1"/>
  <c r="L99" i="6" s="1"/>
  <c r="L95" i="6" a="1"/>
  <c r="L95" i="6" s="1"/>
  <c r="L168" i="6" a="1"/>
  <c r="L168" i="6" s="1"/>
  <c r="L158" i="6" a="1"/>
  <c r="L158" i="6" s="1"/>
  <c r="L153" i="6" a="1"/>
  <c r="L153" i="6" s="1"/>
  <c r="L142" i="6" a="1"/>
  <c r="L142" i="6" s="1"/>
  <c r="L137" i="6" a="1"/>
  <c r="L137" i="6" s="1"/>
  <c r="L126" i="6" a="1"/>
  <c r="L126" i="6" s="1"/>
  <c r="L87" i="6" a="1"/>
  <c r="L87" i="6" s="1"/>
  <c r="L82" i="6" a="1"/>
  <c r="L82" i="6" s="1"/>
  <c r="L71" i="6" a="1"/>
  <c r="L71" i="6" s="1"/>
  <c r="L127" i="6" a="1"/>
  <c r="L127" i="6" s="1"/>
  <c r="L32" i="6" a="1"/>
  <c r="L32" i="6" s="1"/>
  <c r="B32" i="6" s="1"/>
  <c r="L63" i="6" a="1"/>
  <c r="L63" i="6" s="1"/>
  <c r="L41" i="6" a="1"/>
  <c r="L41" i="6" s="1"/>
  <c r="B41" i="6" s="1"/>
  <c r="L29" i="6" a="1"/>
  <c r="L29" i="6" s="1"/>
  <c r="B29" i="6" s="1"/>
  <c r="L62" i="6" a="1"/>
  <c r="L62" i="6" s="1"/>
  <c r="B62" i="6" s="1"/>
  <c r="L34" i="6" a="1"/>
  <c r="L34" i="6" s="1"/>
  <c r="B34" i="6" s="1"/>
  <c r="L44" i="6" a="1"/>
  <c r="L44" i="6" s="1"/>
  <c r="B44" i="6" s="1"/>
  <c r="L12" i="6" a="1"/>
  <c r="L12" i="6" s="1"/>
  <c r="B12" i="6" s="1"/>
  <c r="L20" i="6" a="1"/>
  <c r="L20" i="6" s="1"/>
  <c r="B20" i="6" s="1"/>
  <c r="L39" i="6" a="1"/>
  <c r="L39" i="6" s="1"/>
  <c r="B39" i="6" s="1"/>
  <c r="L7" i="6" a="1"/>
  <c r="L7" i="6" s="1"/>
  <c r="B7" i="6" s="1"/>
  <c r="L15" i="6" a="1"/>
  <c r="L15" i="6" s="1"/>
  <c r="B15" i="6" s="1"/>
  <c r="L23" i="6" a="1"/>
  <c r="L23" i="6" s="1"/>
  <c r="B23" i="6" s="1"/>
  <c r="L33" i="6" a="1"/>
  <c r="L33" i="6" s="1"/>
  <c r="B33" i="6" s="1"/>
  <c r="L207" i="6" a="1"/>
  <c r="L207" i="6" s="1"/>
  <c r="L203" i="6" a="1"/>
  <c r="L203" i="6" s="1"/>
  <c r="L199" i="6" a="1"/>
  <c r="L199" i="6" s="1"/>
  <c r="L195" i="6" a="1"/>
  <c r="L195" i="6" s="1"/>
  <c r="L191" i="6" a="1"/>
  <c r="L191" i="6" s="1"/>
  <c r="L187" i="6" a="1"/>
  <c r="L187" i="6" s="1"/>
  <c r="L183" i="6" a="1"/>
  <c r="L183" i="6" s="1"/>
  <c r="L179" i="6" a="1"/>
  <c r="L179" i="6" s="1"/>
  <c r="L175" i="6" a="1"/>
  <c r="L175" i="6" s="1"/>
  <c r="L171" i="6" a="1"/>
  <c r="L171" i="6" s="1"/>
  <c r="L167" i="6" a="1"/>
  <c r="L167" i="6" s="1"/>
  <c r="L160" i="6" a="1"/>
  <c r="L160" i="6" s="1"/>
  <c r="L155" i="6" a="1"/>
  <c r="L155" i="6" s="1"/>
  <c r="L144" i="6" a="1"/>
  <c r="L144" i="6" s="1"/>
  <c r="L139" i="6" a="1"/>
  <c r="L139" i="6" s="1"/>
  <c r="L128" i="6" a="1"/>
  <c r="L128" i="6" s="1"/>
  <c r="L67" i="6" a="1"/>
  <c r="L67" i="6" s="1"/>
  <c r="L162" i="6" a="1"/>
  <c r="L162" i="6" s="1"/>
  <c r="L157" i="6" a="1"/>
  <c r="L157" i="6" s="1"/>
  <c r="L146" i="6" a="1"/>
  <c r="L146" i="6" s="1"/>
  <c r="L141" i="6" a="1"/>
  <c r="L141" i="6" s="1"/>
  <c r="L130" i="6" a="1"/>
  <c r="L130" i="6" s="1"/>
  <c r="L125" i="6" a="1"/>
  <c r="L125" i="6" s="1"/>
  <c r="L120" i="6" a="1"/>
  <c r="L120" i="6" s="1"/>
  <c r="L116" i="6" a="1"/>
  <c r="L116" i="6" s="1"/>
  <c r="L112" i="6" a="1"/>
  <c r="L112" i="6" s="1"/>
  <c r="L108" i="6" a="1"/>
  <c r="L108" i="6" s="1"/>
  <c r="L104" i="6" a="1"/>
  <c r="L104" i="6" s="1"/>
  <c r="L100" i="6" a="1"/>
  <c r="L100" i="6" s="1"/>
  <c r="L96" i="6" a="1"/>
  <c r="L96" i="6" s="1"/>
  <c r="L91" i="6" a="1"/>
  <c r="L91" i="6" s="1"/>
  <c r="L86" i="6" a="1"/>
  <c r="L86" i="6" s="1"/>
  <c r="L75" i="6" a="1"/>
  <c r="L75" i="6" s="1"/>
  <c r="L70" i="6" a="1"/>
  <c r="L70" i="6" s="1"/>
  <c r="L59" i="6" a="1"/>
  <c r="L59" i="6" s="1"/>
  <c r="B59" i="6" s="1"/>
  <c r="L49" i="6" a="1"/>
  <c r="L49" i="6" s="1"/>
  <c r="B49" i="6" s="1"/>
  <c r="L65" i="6" a="1"/>
  <c r="L65" i="6" s="1"/>
  <c r="L28" i="6" a="1"/>
  <c r="L28" i="6" s="1"/>
  <c r="B28" i="6" s="1"/>
  <c r="L54" i="6" a="1"/>
  <c r="L54" i="6" s="1"/>
  <c r="B54" i="6" s="1"/>
  <c r="L64" i="6" a="1"/>
  <c r="L64" i="6" s="1"/>
  <c r="L36" i="6" a="1"/>
  <c r="L36" i="6" s="1"/>
  <c r="B36" i="6" s="1"/>
  <c r="L51" i="6" a="1"/>
  <c r="L51" i="6" s="1"/>
  <c r="B51" i="6" s="1"/>
  <c r="L6" i="6" a="1"/>
  <c r="L6" i="6" s="1"/>
  <c r="B6" i="6" s="1"/>
  <c r="L14" i="6" a="1"/>
  <c r="L14" i="6" s="1"/>
  <c r="B14" i="6" s="1"/>
  <c r="L22" i="6" a="1"/>
  <c r="L22" i="6" s="1"/>
  <c r="B22" i="6" s="1"/>
  <c r="L30" i="6" a="1"/>
  <c r="L30" i="6" s="1"/>
  <c r="B30" i="6" s="1"/>
  <c r="L55" i="6" a="1"/>
  <c r="L55" i="6" s="1"/>
  <c r="B55" i="6" s="1"/>
  <c r="L40" i="6" a="1"/>
  <c r="L40" i="6" s="1"/>
  <c r="B40" i="6" s="1"/>
  <c r="L9" i="6" a="1"/>
  <c r="L9" i="6" s="1"/>
  <c r="B9" i="6" s="1"/>
  <c r="L17" i="6" a="1"/>
  <c r="L17" i="6" s="1"/>
  <c r="B17" i="6" s="1"/>
  <c r="L25" i="6" a="1"/>
  <c r="L25" i="6" s="1"/>
  <c r="B25" i="6" s="1"/>
  <c r="L206" i="6" a="1"/>
  <c r="L206" i="6" s="1"/>
  <c r="L202" i="6" a="1"/>
  <c r="L202" i="6" s="1"/>
  <c r="L198" i="6" a="1"/>
  <c r="L198" i="6" s="1"/>
  <c r="L194" i="6" a="1"/>
  <c r="L194" i="6" s="1"/>
  <c r="L190" i="6" a="1"/>
  <c r="L190" i="6" s="1"/>
  <c r="L186" i="6" a="1"/>
  <c r="L186" i="6" s="1"/>
  <c r="L182" i="6" a="1"/>
  <c r="L182" i="6" s="1"/>
  <c r="L178" i="6" a="1"/>
  <c r="L178" i="6" s="1"/>
  <c r="L174" i="6" a="1"/>
  <c r="L174" i="6" s="1"/>
  <c r="L164" i="6" a="1"/>
  <c r="L164" i="6" s="1"/>
  <c r="L159" i="6" a="1"/>
  <c r="L159" i="6" s="1"/>
  <c r="L148" i="6" a="1"/>
  <c r="L148" i="6" s="1"/>
  <c r="L143" i="6" a="1"/>
  <c r="L143" i="6" s="1"/>
  <c r="L132" i="6" a="1"/>
  <c r="L132" i="6" s="1"/>
  <c r="L121" i="6" a="1"/>
  <c r="L121" i="6" s="1"/>
  <c r="L117" i="6" a="1"/>
  <c r="L117" i="6" s="1"/>
  <c r="L113" i="6" a="1"/>
  <c r="L113" i="6" s="1"/>
  <c r="L109" i="6" a="1"/>
  <c r="L109" i="6" s="1"/>
  <c r="L105" i="6" a="1"/>
  <c r="L105" i="6" s="1"/>
  <c r="L101" i="6" a="1"/>
  <c r="L101" i="6" s="1"/>
  <c r="L97" i="6" a="1"/>
  <c r="L97" i="6" s="1"/>
  <c r="L166" i="6" a="1"/>
  <c r="L166" i="6" s="1"/>
  <c r="L66" i="6" a="1"/>
  <c r="L66" i="6" s="1"/>
  <c r="L161" i="6" a="1"/>
  <c r="L161" i="6" s="1"/>
  <c r="L150" i="6" a="1"/>
  <c r="L150" i="6" s="1"/>
  <c r="L145" i="6" a="1"/>
  <c r="L145" i="6" s="1"/>
  <c r="L134" i="6" a="1"/>
  <c r="L134" i="6" s="1"/>
  <c r="L129" i="6" a="1"/>
  <c r="L129" i="6" s="1"/>
  <c r="L90" i="6" a="1"/>
  <c r="L90" i="6" s="1"/>
  <c r="L79" i="6" a="1"/>
  <c r="L79" i="6" s="1"/>
  <c r="L74" i="6" a="1"/>
  <c r="L74" i="6" s="1"/>
  <c r="L56" i="6" a="1"/>
  <c r="L56" i="6" s="1"/>
  <c r="B56" i="6" s="1"/>
  <c r="L16" i="6" a="1"/>
  <c r="L16" i="6" s="1"/>
  <c r="B16" i="6" s="1"/>
  <c r="L11" i="6" a="1"/>
  <c r="L11" i="6" s="1"/>
  <c r="B11" i="6" s="1"/>
  <c r="L42" i="6" a="1"/>
  <c r="L42" i="6" s="1"/>
  <c r="B42" i="6" s="1"/>
  <c r="L197" i="6" a="1"/>
  <c r="L197" i="6" s="1"/>
  <c r="L181" i="6" a="1"/>
  <c r="L181" i="6" s="1"/>
  <c r="L165" i="6" a="1"/>
  <c r="L165" i="6" s="1"/>
  <c r="L147" i="6" a="1"/>
  <c r="L147" i="6" s="1"/>
  <c r="L124" i="6" a="1"/>
  <c r="L124" i="6" s="1"/>
  <c r="L138" i="6" a="1"/>
  <c r="L138" i="6" s="1"/>
  <c r="L118" i="6" a="1"/>
  <c r="L118" i="6" s="1"/>
  <c r="L102" i="6" a="1"/>
  <c r="L102" i="6" s="1"/>
  <c r="L83" i="6" a="1"/>
  <c r="L83" i="6" s="1"/>
  <c r="L50" i="6" a="1"/>
  <c r="L50" i="6" s="1"/>
  <c r="B50" i="6" s="1"/>
  <c r="L92" i="6" a="1"/>
  <c r="L92" i="6" s="1"/>
  <c r="L81" i="6" a="1"/>
  <c r="L81" i="6" s="1"/>
  <c r="L76" i="6" a="1"/>
  <c r="L76" i="6" s="1"/>
  <c r="L169" i="6" a="1"/>
  <c r="L169" i="6" s="1"/>
  <c r="L60" i="6" a="1"/>
  <c r="L60" i="6" s="1"/>
  <c r="B60" i="6" s="1"/>
  <c r="L52" i="6" a="1"/>
  <c r="L52" i="6" s="1"/>
  <c r="B52" i="6" s="1"/>
  <c r="L31" i="6" a="1"/>
  <c r="L31" i="6" s="1"/>
  <c r="B31" i="6" s="1"/>
  <c r="L24" i="6" a="1"/>
  <c r="L24" i="6" s="1"/>
  <c r="B24" i="6" s="1"/>
  <c r="L19" i="6" a="1"/>
  <c r="L19" i="6" s="1"/>
  <c r="B19" i="6" s="1"/>
  <c r="L193" i="6" a="1"/>
  <c r="L193" i="6" s="1"/>
  <c r="L177" i="6" a="1"/>
  <c r="L177" i="6" s="1"/>
  <c r="L163" i="6" a="1"/>
  <c r="L163" i="6" s="1"/>
  <c r="L154" i="6" a="1"/>
  <c r="L154" i="6" s="1"/>
  <c r="L133" i="6" a="1"/>
  <c r="L133" i="6" s="1"/>
  <c r="L114" i="6" a="1"/>
  <c r="L114" i="6" s="1"/>
  <c r="L98" i="6" a="1"/>
  <c r="L98" i="6" s="1"/>
  <c r="L78" i="6" a="1"/>
  <c r="L78" i="6" s="1"/>
  <c r="L170" i="6" a="1"/>
  <c r="L170" i="6" s="1"/>
  <c r="L85" i="6" a="1"/>
  <c r="L85" i="6" s="1"/>
  <c r="L80" i="6" a="1"/>
  <c r="L80" i="6" s="1"/>
  <c r="L69" i="6" a="1"/>
  <c r="L69" i="6" s="1"/>
  <c r="L8" i="6" a="1"/>
  <c r="L8" i="6" s="1"/>
  <c r="B8" i="6" s="1"/>
  <c r="L185" i="6" a="1"/>
  <c r="L185" i="6" s="1"/>
  <c r="L131" i="6" a="1"/>
  <c r="L131" i="6" s="1"/>
  <c r="L122" i="6" a="1"/>
  <c r="L122" i="6" s="1"/>
  <c r="L93" i="6" a="1"/>
  <c r="L93" i="6" s="1"/>
  <c r="L77" i="6" a="1"/>
  <c r="L77" i="6" s="1"/>
  <c r="L35" i="6" a="1"/>
  <c r="L35" i="6" s="1"/>
  <c r="B35" i="6" s="1"/>
  <c r="L205" i="6" a="1"/>
  <c r="L205" i="6" s="1"/>
  <c r="L189" i="6" a="1"/>
  <c r="L189" i="6" s="1"/>
  <c r="L173" i="6" a="1"/>
  <c r="L173" i="6" s="1"/>
  <c r="L136" i="6" a="1"/>
  <c r="L136" i="6" s="1"/>
  <c r="L149" i="6" a="1"/>
  <c r="L149" i="6" s="1"/>
  <c r="L110" i="6" a="1"/>
  <c r="L110" i="6" s="1"/>
  <c r="L94" i="6" a="1"/>
  <c r="L94" i="6" s="1"/>
  <c r="L89" i="6" a="1"/>
  <c r="L89" i="6" s="1"/>
  <c r="L84" i="6" a="1"/>
  <c r="L84" i="6" s="1"/>
  <c r="L73" i="6" a="1"/>
  <c r="L73" i="6" s="1"/>
  <c r="L68" i="6" a="1"/>
  <c r="L68" i="6" s="1"/>
  <c r="L38" i="6" a="1"/>
  <c r="L38" i="6" s="1"/>
  <c r="B38" i="6" s="1"/>
  <c r="L45" i="6" a="1"/>
  <c r="L45" i="6" s="1"/>
  <c r="B45" i="6" s="1"/>
  <c r="L201" i="6" a="1"/>
  <c r="L201" i="6" s="1"/>
  <c r="L152" i="6" a="1"/>
  <c r="L152" i="6" s="1"/>
  <c r="L106" i="6" a="1"/>
  <c r="L106" i="6" s="1"/>
  <c r="L88" i="6" a="1"/>
  <c r="L88" i="6" s="1"/>
  <c r="L72" i="6" a="1"/>
  <c r="L72" i="6" s="1"/>
  <c r="K12" i="1"/>
  <c r="M126" i="1" s="1" a="1"/>
  <c r="M126" i="1" s="1"/>
  <c r="L127" i="1" a="1"/>
  <c r="L127" i="1" s="1"/>
  <c r="D73" i="6"/>
  <c r="E73" i="6" s="1"/>
  <c r="D102" i="6"/>
  <c r="E102" i="6" s="1"/>
  <c r="D83" i="6"/>
  <c r="E83" i="6" s="1"/>
  <c r="D74" i="6"/>
  <c r="E74" i="6" s="1"/>
  <c r="M78" i="13" l="1" a="1"/>
  <c r="M78" i="13" s="1"/>
  <c r="M143" i="8" a="1"/>
  <c r="M143" i="8" s="1"/>
  <c r="F74" i="11"/>
  <c r="M19" i="5" a="1"/>
  <c r="M19" i="5" s="1"/>
  <c r="C19" i="5" s="1"/>
  <c r="M67" i="13" a="1"/>
  <c r="M67" i="13" s="1"/>
  <c r="M48" i="13" a="1"/>
  <c r="M48" i="13" s="1"/>
  <c r="C48" i="13" s="1"/>
  <c r="M83" i="13" a="1"/>
  <c r="M83" i="13" s="1"/>
  <c r="M26" i="6" a="1"/>
  <c r="M26" i="6" s="1"/>
  <c r="C26" i="6" s="1"/>
  <c r="M35" i="10" a="1"/>
  <c r="M35" i="10" s="1"/>
  <c r="C35" i="10" s="1"/>
  <c r="M169" i="7" a="1"/>
  <c r="M169" i="7" s="1"/>
  <c r="M146" i="8" a="1"/>
  <c r="M146" i="8" s="1"/>
  <c r="M23" i="5" a="1"/>
  <c r="M23" i="5" s="1"/>
  <c r="C23" i="5" s="1"/>
  <c r="M104" i="8" a="1"/>
  <c r="M104" i="8" s="1"/>
  <c r="M14" i="8" a="1"/>
  <c r="M14" i="8" s="1"/>
  <c r="C14" i="8" s="1"/>
  <c r="M42" i="13" a="1"/>
  <c r="M42" i="13" s="1"/>
  <c r="C42" i="13" s="1"/>
  <c r="M79" i="10" a="1"/>
  <c r="M79" i="10" s="1"/>
  <c r="M144" i="13" a="1"/>
  <c r="M144" i="13" s="1"/>
  <c r="M57" i="13" a="1"/>
  <c r="M57" i="13" s="1"/>
  <c r="C57" i="13" s="1"/>
  <c r="M31" i="13" a="1"/>
  <c r="M31" i="13" s="1"/>
  <c r="C31" i="13" s="1"/>
  <c r="M133" i="13" a="1"/>
  <c r="M133" i="13" s="1"/>
  <c r="M75" i="13" a="1"/>
  <c r="M75" i="13" s="1"/>
  <c r="M193" i="5" a="1"/>
  <c r="M193" i="5" s="1"/>
  <c r="M20" i="13" a="1"/>
  <c r="M20" i="13" s="1"/>
  <c r="C20" i="13" s="1"/>
  <c r="M166" i="13" a="1"/>
  <c r="M166" i="13" s="1"/>
  <c r="M205" i="13" a="1"/>
  <c r="M205" i="13" s="1"/>
  <c r="M8" i="13" a="1"/>
  <c r="M8" i="13" s="1"/>
  <c r="C8" i="13" s="1"/>
  <c r="M77" i="13" a="1"/>
  <c r="M77" i="13" s="1"/>
  <c r="M125" i="13" a="1"/>
  <c r="M125" i="13" s="1"/>
  <c r="M112" i="5" a="1"/>
  <c r="M112" i="5" s="1"/>
  <c r="M28" i="10" a="1"/>
  <c r="M28" i="10" s="1"/>
  <c r="C28" i="10" s="1"/>
  <c r="M164" i="13" a="1"/>
  <c r="M164" i="13" s="1"/>
  <c r="M118" i="13" a="1"/>
  <c r="M118" i="13" s="1"/>
  <c r="M156" i="13" a="1"/>
  <c r="M156" i="13" s="1"/>
  <c r="M203" i="13" a="1"/>
  <c r="M203" i="13" s="1"/>
  <c r="M27" i="13" a="1"/>
  <c r="M27" i="13" s="1"/>
  <c r="C27" i="13" s="1"/>
  <c r="M129" i="13" a="1"/>
  <c r="M129" i="13" s="1"/>
  <c r="M73" i="5" a="1"/>
  <c r="M73" i="5" s="1"/>
  <c r="M183" i="11" a="1"/>
  <c r="M183" i="11" s="1"/>
  <c r="M58" i="11" a="1"/>
  <c r="M58" i="11" s="1"/>
  <c r="C58" i="11" s="1"/>
  <c r="M108" i="11" a="1"/>
  <c r="M108" i="11" s="1"/>
  <c r="M170" i="5" a="1"/>
  <c r="M170" i="5" s="1"/>
  <c r="M125" i="5" a="1"/>
  <c r="M125" i="5" s="1"/>
  <c r="M38" i="5" a="1"/>
  <c r="M38" i="5" s="1"/>
  <c r="C38" i="5" s="1"/>
  <c r="M122" i="5" a="1"/>
  <c r="M122" i="5" s="1"/>
  <c r="M42" i="11" a="1"/>
  <c r="M42" i="11" s="1"/>
  <c r="C42" i="11" s="1"/>
  <c r="M22" i="11" a="1"/>
  <c r="M22" i="11" s="1"/>
  <c r="C22" i="11" s="1"/>
  <c r="M7" i="11" a="1"/>
  <c r="M7" i="11" s="1"/>
  <c r="C7" i="11" s="1"/>
  <c r="M45" i="5" a="1"/>
  <c r="M45" i="5" s="1"/>
  <c r="C45" i="5" s="1"/>
  <c r="M42" i="5" a="1"/>
  <c r="M42" i="5" s="1"/>
  <c r="C42" i="5" s="1"/>
  <c r="M142" i="5" a="1"/>
  <c r="M142" i="5" s="1"/>
  <c r="M132" i="11" a="1"/>
  <c r="M132" i="11" s="1"/>
  <c r="M191" i="5" a="1"/>
  <c r="M191" i="5" s="1"/>
  <c r="M165" i="5" a="1"/>
  <c r="M165" i="5" s="1"/>
  <c r="M32" i="5" a="1"/>
  <c r="M32" i="5" s="1"/>
  <c r="C32" i="5" s="1"/>
  <c r="M60" i="11" a="1"/>
  <c r="M60" i="11" s="1"/>
  <c r="C60" i="11" s="1"/>
  <c r="M75" i="5" a="1"/>
  <c r="M75" i="5" s="1"/>
  <c r="M118" i="5" a="1"/>
  <c r="M118" i="5" s="1"/>
  <c r="M114" i="5" a="1"/>
  <c r="M114" i="5" s="1"/>
  <c r="M78" i="5" a="1"/>
  <c r="M78" i="5" s="1"/>
  <c r="M197" i="5" a="1"/>
  <c r="M197" i="5" s="1"/>
  <c r="M177" i="5" a="1"/>
  <c r="M177" i="5" s="1"/>
  <c r="M147" i="5" a="1"/>
  <c r="M147" i="5" s="1"/>
  <c r="M140" i="5" a="1"/>
  <c r="M140" i="5" s="1"/>
  <c r="M189" i="5" a="1"/>
  <c r="M189" i="5" s="1"/>
  <c r="M108" i="5" a="1"/>
  <c r="M108" i="5" s="1"/>
  <c r="M70" i="5" a="1"/>
  <c r="M70" i="5" s="1"/>
  <c r="M28" i="5" a="1"/>
  <c r="M28" i="5" s="1"/>
  <c r="C28" i="5" s="1"/>
  <c r="M175" i="5" a="1"/>
  <c r="M175" i="5" s="1"/>
  <c r="M178" i="5" a="1"/>
  <c r="M178" i="5" s="1"/>
  <c r="M36" i="11" a="1"/>
  <c r="M36" i="11" s="1"/>
  <c r="C36" i="11" s="1"/>
  <c r="M6" i="11" a="1"/>
  <c r="M6" i="11" s="1"/>
  <c r="C6" i="11" s="1"/>
  <c r="M150" i="11" a="1"/>
  <c r="M150" i="11" s="1"/>
  <c r="M55" i="11" a="1"/>
  <c r="M55" i="11" s="1"/>
  <c r="C55" i="11" s="1"/>
  <c r="M52" i="11" a="1"/>
  <c r="M52" i="11" s="1"/>
  <c r="C52" i="11" s="1"/>
  <c r="M74" i="11" a="1"/>
  <c r="M74" i="11" s="1"/>
  <c r="M146" i="11" a="1"/>
  <c r="M146" i="11" s="1"/>
  <c r="M64" i="11" a="1"/>
  <c r="M64" i="11" s="1"/>
  <c r="M77" i="11" a="1"/>
  <c r="M77" i="11" s="1"/>
  <c r="M24" i="11" a="1"/>
  <c r="M24" i="11" s="1"/>
  <c r="C24" i="11" s="1"/>
  <c r="M65" i="11" a="1"/>
  <c r="M65" i="11" s="1"/>
  <c r="M162" i="11" a="1"/>
  <c r="M162" i="11" s="1"/>
  <c r="M161" i="11" a="1"/>
  <c r="M161" i="11" s="1"/>
  <c r="M29" i="11" a="1"/>
  <c r="M29" i="11" s="1"/>
  <c r="C29" i="11" s="1"/>
  <c r="M168" i="5" a="1"/>
  <c r="M168" i="5" s="1"/>
  <c r="M150" i="5" a="1"/>
  <c r="M150" i="5" s="1"/>
  <c r="M144" i="5" a="1"/>
  <c r="M144" i="5" s="1"/>
  <c r="M10" i="5" a="1"/>
  <c r="M10" i="5" s="1"/>
  <c r="C10" i="5" s="1"/>
  <c r="M82" i="5" a="1"/>
  <c r="M82" i="5" s="1"/>
  <c r="M159" i="5" a="1"/>
  <c r="M159" i="5" s="1"/>
  <c r="M113" i="5" a="1"/>
  <c r="M113" i="5" s="1"/>
  <c r="M17" i="5" a="1"/>
  <c r="M17" i="5" s="1"/>
  <c r="C17" i="5" s="1"/>
  <c r="M171" i="5" a="1"/>
  <c r="M171" i="5" s="1"/>
  <c r="M72" i="5" a="1"/>
  <c r="M72" i="5" s="1"/>
  <c r="M8" i="5" a="1"/>
  <c r="M8" i="5" s="1"/>
  <c r="C8" i="5" s="1"/>
  <c r="M65" i="5" a="1"/>
  <c r="M65" i="5" s="1"/>
  <c r="M164" i="5" a="1"/>
  <c r="M164" i="5" s="1"/>
  <c r="M41" i="11" a="1"/>
  <c r="M41" i="11" s="1"/>
  <c r="C41" i="11" s="1"/>
  <c r="M89" i="11" a="1"/>
  <c r="M89" i="11" s="1"/>
  <c r="M106" i="11" a="1"/>
  <c r="M106" i="11" s="1"/>
  <c r="M8" i="11" a="1"/>
  <c r="M8" i="11" s="1"/>
  <c r="C8" i="11" s="1"/>
  <c r="M95" i="11" a="1"/>
  <c r="M95" i="11" s="1"/>
  <c r="M142" i="11" a="1"/>
  <c r="M142" i="11" s="1"/>
  <c r="M109" i="11" a="1"/>
  <c r="M109" i="11" s="1"/>
  <c r="M154" i="11" a="1"/>
  <c r="M154" i="11" s="1"/>
  <c r="M56" i="11" a="1"/>
  <c r="M56" i="11" s="1"/>
  <c r="C56" i="11" s="1"/>
  <c r="M96" i="11" a="1"/>
  <c r="M96" i="11" s="1"/>
  <c r="M78" i="11" a="1"/>
  <c r="M78" i="11" s="1"/>
  <c r="M199" i="11" a="1"/>
  <c r="M199" i="11" s="1"/>
  <c r="M193" i="11" a="1"/>
  <c r="M193" i="11" s="1"/>
  <c r="M49" i="5" a="1"/>
  <c r="M49" i="5" s="1"/>
  <c r="C49" i="5" s="1"/>
  <c r="M62" i="5" a="1"/>
  <c r="M62" i="5" s="1"/>
  <c r="C62" i="5" s="1"/>
  <c r="M59" i="5" a="1"/>
  <c r="M59" i="5" s="1"/>
  <c r="C59" i="5" s="1"/>
  <c r="M92" i="5" a="1"/>
  <c r="M92" i="5" s="1"/>
  <c r="M34" i="5" a="1"/>
  <c r="M34" i="5" s="1"/>
  <c r="C34" i="5" s="1"/>
  <c r="M53" i="5" a="1"/>
  <c r="M53" i="5" s="1"/>
  <c r="C53" i="5" s="1"/>
  <c r="M46" i="5" a="1"/>
  <c r="M46" i="5" s="1"/>
  <c r="C46" i="5" s="1"/>
  <c r="M120" i="5" a="1"/>
  <c r="M120" i="5" s="1"/>
  <c r="M138" i="5" a="1"/>
  <c r="M138" i="5" s="1"/>
  <c r="M21" i="5" a="1"/>
  <c r="M21" i="5" s="1"/>
  <c r="C21" i="5" s="1"/>
  <c r="M137" i="5" a="1"/>
  <c r="M137" i="5" s="1"/>
  <c r="M89" i="5" a="1"/>
  <c r="M89" i="5" s="1"/>
  <c r="M129" i="5" a="1"/>
  <c r="M129" i="5" s="1"/>
  <c r="M202" i="11" a="1"/>
  <c r="M202" i="11" s="1"/>
  <c r="M158" i="11" a="1"/>
  <c r="M158" i="11" s="1"/>
  <c r="M160" i="11" a="1"/>
  <c r="M160" i="11" s="1"/>
  <c r="M9" i="11" a="1"/>
  <c r="M9" i="11" s="1"/>
  <c r="C9" i="11" s="1"/>
  <c r="M63" i="11" a="1"/>
  <c r="M63" i="11" s="1"/>
  <c r="M200" i="11" a="1"/>
  <c r="M200" i="11" s="1"/>
  <c r="M23" i="11" a="1"/>
  <c r="M23" i="11" s="1"/>
  <c r="C23" i="11" s="1"/>
  <c r="M127" i="11" a="1"/>
  <c r="M127" i="11" s="1"/>
  <c r="M191" i="11" a="1"/>
  <c r="M191" i="11" s="1"/>
  <c r="M128" i="11" a="1"/>
  <c r="M128" i="11" s="1"/>
  <c r="M91" i="11" a="1"/>
  <c r="M91" i="11" s="1"/>
  <c r="M110" i="11" a="1"/>
  <c r="M110" i="11" s="1"/>
  <c r="M171" i="11" a="1"/>
  <c r="M171" i="11" s="1"/>
  <c r="M13" i="8" a="1"/>
  <c r="M13" i="8" s="1"/>
  <c r="C13" i="8" s="1"/>
  <c r="M84" i="8" a="1"/>
  <c r="M84" i="8" s="1"/>
  <c r="M81" i="9" a="1"/>
  <c r="M81" i="9" s="1"/>
  <c r="M16" i="8" a="1"/>
  <c r="M16" i="8" s="1"/>
  <c r="C16" i="8" s="1"/>
  <c r="M136" i="8" a="1"/>
  <c r="M136" i="8" s="1"/>
  <c r="M73" i="8" a="1"/>
  <c r="M73" i="8" s="1"/>
  <c r="F83" i="11"/>
  <c r="M101" i="10" a="1"/>
  <c r="M101" i="10" s="1"/>
  <c r="M129" i="9" a="1"/>
  <c r="M129" i="9" s="1"/>
  <c r="M159" i="8" a="1"/>
  <c r="M159" i="8" s="1"/>
  <c r="M47" i="8" a="1"/>
  <c r="M47" i="8" s="1"/>
  <c r="C47" i="8" s="1"/>
  <c r="M64" i="8" a="1"/>
  <c r="M64" i="8" s="1"/>
  <c r="M62" i="8" a="1"/>
  <c r="M62" i="8" s="1"/>
  <c r="C62" i="8" s="1"/>
  <c r="M190" i="5" a="1"/>
  <c r="M190" i="5" s="1"/>
  <c r="M104" i="5" a="1"/>
  <c r="M104" i="5" s="1"/>
  <c r="M77" i="5" a="1"/>
  <c r="M77" i="5" s="1"/>
  <c r="M158" i="5" a="1"/>
  <c r="M158" i="5" s="1"/>
  <c r="M207" i="5" a="1"/>
  <c r="M207" i="5" s="1"/>
  <c r="M106" i="5" a="1"/>
  <c r="M106" i="5" s="1"/>
  <c r="M179" i="5" a="1"/>
  <c r="M179" i="5" s="1"/>
  <c r="M80" i="5" a="1"/>
  <c r="M80" i="5" s="1"/>
  <c r="M26" i="5" a="1"/>
  <c r="M26" i="5" s="1"/>
  <c r="C26" i="5" s="1"/>
  <c r="M7" i="5" a="1"/>
  <c r="M7" i="5" s="1"/>
  <c r="C7" i="5" s="1"/>
  <c r="M200" i="5" a="1"/>
  <c r="M200" i="5" s="1"/>
  <c r="M71" i="5" a="1"/>
  <c r="M71" i="5" s="1"/>
  <c r="M157" i="5" a="1"/>
  <c r="M157" i="5" s="1"/>
  <c r="M74" i="5" a="1"/>
  <c r="M74" i="5" s="1"/>
  <c r="M117" i="5" a="1"/>
  <c r="M117" i="5" s="1"/>
  <c r="M169" i="5" a="1"/>
  <c r="M169" i="5" s="1"/>
  <c r="M14" i="5" a="1"/>
  <c r="M14" i="5" s="1"/>
  <c r="C14" i="5" s="1"/>
  <c r="M127" i="5" a="1"/>
  <c r="M127" i="5" s="1"/>
  <c r="M181" i="5" a="1"/>
  <c r="M181" i="5" s="1"/>
  <c r="M123" i="5" a="1"/>
  <c r="M123" i="5" s="1"/>
  <c r="M63" i="5" a="1"/>
  <c r="M63" i="5" s="1"/>
  <c r="M119" i="5" a="1"/>
  <c r="M119" i="5" s="1"/>
  <c r="M29" i="9" a="1"/>
  <c r="M29" i="9" s="1"/>
  <c r="C29" i="9" s="1"/>
  <c r="M76" i="8" a="1"/>
  <c r="M76" i="8" s="1"/>
  <c r="M24" i="8" a="1"/>
  <c r="M24" i="8" s="1"/>
  <c r="C24" i="8" s="1"/>
  <c r="M178" i="8" a="1"/>
  <c r="M178" i="8" s="1"/>
  <c r="M95" i="8" a="1"/>
  <c r="M95" i="8" s="1"/>
  <c r="M139" i="5" a="1"/>
  <c r="M139" i="5" s="1"/>
  <c r="M180" i="5" a="1"/>
  <c r="M180" i="5" s="1"/>
  <c r="M203" i="5" a="1"/>
  <c r="M203" i="5" s="1"/>
  <c r="M97" i="5" a="1"/>
  <c r="M97" i="5" s="1"/>
  <c r="M131" i="5" a="1"/>
  <c r="M131" i="5" s="1"/>
  <c r="M183" i="5" a="1"/>
  <c r="M183" i="5" s="1"/>
  <c r="M43" i="5" a="1"/>
  <c r="M43" i="5" s="1"/>
  <c r="C43" i="5" s="1"/>
  <c r="M84" i="5" a="1"/>
  <c r="M84" i="5" s="1"/>
  <c r="M130" i="5" a="1"/>
  <c r="M130" i="5" s="1"/>
  <c r="M96" i="5" a="1"/>
  <c r="M96" i="5" s="1"/>
  <c r="M93" i="5" a="1"/>
  <c r="M93" i="5" s="1"/>
  <c r="M16" i="5" a="1"/>
  <c r="M16" i="5" s="1"/>
  <c r="C16" i="5" s="1"/>
  <c r="F102" i="8"/>
  <c r="D102" i="7"/>
  <c r="E102" i="7" s="1"/>
  <c r="D84" i="13"/>
  <c r="E84" i="13" s="1"/>
  <c r="D102" i="5"/>
  <c r="E102" i="5" s="1"/>
  <c r="D75" i="11"/>
  <c r="E75" i="11" s="1"/>
  <c r="D84" i="11"/>
  <c r="E84" i="11" s="1"/>
  <c r="M203" i="11" a="1"/>
  <c r="M203" i="11" s="1"/>
  <c r="M189" i="11" a="1"/>
  <c r="M189" i="11" s="1"/>
  <c r="B27" i="11"/>
  <c r="B93" i="10" a="1"/>
  <c r="B93" i="10" s="1"/>
  <c r="C93" i="10" s="1"/>
  <c r="D93" i="10" s="1"/>
  <c r="E93" i="10" s="1"/>
  <c r="M161" i="13" a="1"/>
  <c r="M161" i="13" s="1"/>
  <c r="M18" i="13" a="1"/>
  <c r="M18" i="13" s="1"/>
  <c r="C18" i="13" s="1"/>
  <c r="M131" i="13" a="1"/>
  <c r="M131" i="13" s="1"/>
  <c r="M195" i="13" a="1"/>
  <c r="M195" i="13" s="1"/>
  <c r="M58" i="13" a="1"/>
  <c r="M58" i="13" s="1"/>
  <c r="C58" i="13" s="1"/>
  <c r="M173" i="5" a="1"/>
  <c r="M173" i="5" s="1"/>
  <c r="M85" i="5" a="1"/>
  <c r="M85" i="5" s="1"/>
  <c r="M97" i="13" a="1"/>
  <c r="M97" i="13" s="1"/>
  <c r="M141" i="13" a="1"/>
  <c r="M141" i="13" s="1"/>
  <c r="M51" i="13" a="1"/>
  <c r="M51" i="13" s="1"/>
  <c r="C51" i="13" s="1"/>
  <c r="M148" i="13" a="1"/>
  <c r="M148" i="13" s="1"/>
  <c r="M142" i="13" a="1"/>
  <c r="M142" i="13" s="1"/>
  <c r="M28" i="13" a="1"/>
  <c r="M28" i="13" s="1"/>
  <c r="C28" i="13" s="1"/>
  <c r="M36" i="13" a="1"/>
  <c r="M36" i="13" s="1"/>
  <c r="C36" i="13" s="1"/>
  <c r="M6" i="13" a="1"/>
  <c r="M6" i="13" s="1"/>
  <c r="C6" i="13" s="1"/>
  <c r="M120" i="13" a="1"/>
  <c r="M120" i="13" s="1"/>
  <c r="M54" i="5" a="1"/>
  <c r="M54" i="5" s="1"/>
  <c r="C54" i="5" s="1"/>
  <c r="M100" i="9" a="1"/>
  <c r="M100" i="9" s="1"/>
  <c r="M45" i="9" a="1"/>
  <c r="M45" i="9" s="1"/>
  <c r="C45" i="9" s="1"/>
  <c r="M148" i="9" a="1"/>
  <c r="M148" i="9" s="1"/>
  <c r="M184" i="9" a="1"/>
  <c r="M184" i="9" s="1"/>
  <c r="M97" i="10" a="1"/>
  <c r="M97" i="10" s="1"/>
  <c r="M160" i="10" a="1"/>
  <c r="M160" i="10" s="1"/>
  <c r="M93" i="10" a="1"/>
  <c r="M93" i="10" s="1"/>
  <c r="M193" i="10" a="1"/>
  <c r="M193" i="10" s="1"/>
  <c r="M158" i="10" a="1"/>
  <c r="M158" i="10" s="1"/>
  <c r="M40" i="10" a="1"/>
  <c r="M40" i="10" s="1"/>
  <c r="C40" i="10" s="1"/>
  <c r="M196" i="10" a="1"/>
  <c r="M196" i="10" s="1"/>
  <c r="M177" i="10" a="1"/>
  <c r="M177" i="10" s="1"/>
  <c r="M52" i="10" a="1"/>
  <c r="M52" i="10" s="1"/>
  <c r="C52" i="10" s="1"/>
  <c r="M27" i="10" a="1"/>
  <c r="M27" i="10" s="1"/>
  <c r="C27" i="10" s="1"/>
  <c r="M151" i="10" a="1"/>
  <c r="M151" i="10" s="1"/>
  <c r="M207" i="10" a="1"/>
  <c r="M207" i="10" s="1"/>
  <c r="M130" i="10" a="1"/>
  <c r="M130" i="10" s="1"/>
  <c r="M144" i="10" a="1"/>
  <c r="M144" i="10" s="1"/>
  <c r="M105" i="10" a="1"/>
  <c r="M105" i="10" s="1"/>
  <c r="M36" i="10" a="1"/>
  <c r="M36" i="10" s="1"/>
  <c r="C36" i="10" s="1"/>
  <c r="M99" i="10" a="1"/>
  <c r="M99" i="10" s="1"/>
  <c r="M110" i="10" a="1"/>
  <c r="M110" i="10" s="1"/>
  <c r="M82" i="10" a="1"/>
  <c r="M82" i="10" s="1"/>
  <c r="M95" i="10" a="1"/>
  <c r="M95" i="10" s="1"/>
  <c r="M172" i="10" a="1"/>
  <c r="M172" i="10" s="1"/>
  <c r="M153" i="10" a="1"/>
  <c r="M153" i="10" s="1"/>
  <c r="M56" i="10" a="1"/>
  <c r="M56" i="10" s="1"/>
  <c r="C56" i="10" s="1"/>
  <c r="M188" i="10" a="1"/>
  <c r="M188" i="10" s="1"/>
  <c r="M194" i="8" a="1"/>
  <c r="M194" i="8" s="1"/>
  <c r="M144" i="8" a="1"/>
  <c r="M144" i="8" s="1"/>
  <c r="M153" i="8" a="1"/>
  <c r="M153" i="8" s="1"/>
  <c r="M133" i="8" a="1"/>
  <c r="M133" i="8" s="1"/>
  <c r="M20" i="8" a="1"/>
  <c r="M20" i="8" s="1"/>
  <c r="C20" i="8" s="1"/>
  <c r="M48" i="8" a="1"/>
  <c r="M48" i="8" s="1"/>
  <c r="C48" i="8" s="1"/>
  <c r="M129" i="8" a="1"/>
  <c r="M129" i="8" s="1"/>
  <c r="M186" i="8" a="1"/>
  <c r="M186" i="8" s="1"/>
  <c r="M11" i="8" a="1"/>
  <c r="M11" i="8" s="1"/>
  <c r="C11" i="8" s="1"/>
  <c r="M88" i="8" a="1"/>
  <c r="M88" i="8" s="1"/>
  <c r="M15" i="8" a="1"/>
  <c r="M15" i="8" s="1"/>
  <c r="C15" i="8" s="1"/>
  <c r="M66" i="8" a="1"/>
  <c r="M66" i="8" s="1"/>
  <c r="M83" i="8" a="1"/>
  <c r="M83" i="8" s="1"/>
  <c r="M189" i="8" a="1"/>
  <c r="M189" i="8" s="1"/>
  <c r="M27" i="8" a="1"/>
  <c r="M27" i="8" s="1"/>
  <c r="C27" i="8" s="1"/>
  <c r="M158" i="8" a="1"/>
  <c r="M158" i="8" s="1"/>
  <c r="M98" i="8" a="1"/>
  <c r="M98" i="8" s="1"/>
  <c r="M55" i="5" a="1"/>
  <c r="M55" i="5" s="1"/>
  <c r="C55" i="5" s="1"/>
  <c r="M202" i="5" a="1"/>
  <c r="M202" i="5" s="1"/>
  <c r="M135" i="5" a="1"/>
  <c r="M135" i="5" s="1"/>
  <c r="M182" i="5" a="1"/>
  <c r="M182" i="5" s="1"/>
  <c r="M66" i="5" a="1"/>
  <c r="M66" i="5" s="1"/>
  <c r="M192" i="5" a="1"/>
  <c r="M192" i="5" s="1"/>
  <c r="M41" i="5" a="1"/>
  <c r="M41" i="5" s="1"/>
  <c r="C41" i="5" s="1"/>
  <c r="M194" i="5" a="1"/>
  <c r="M194" i="5" s="1"/>
  <c r="M95" i="5" a="1"/>
  <c r="M95" i="5" s="1"/>
  <c r="M146" i="5" a="1"/>
  <c r="M146" i="5" s="1"/>
  <c r="M27" i="5" a="1"/>
  <c r="M27" i="5" s="1"/>
  <c r="C27" i="5" s="1"/>
  <c r="M174" i="5" a="1"/>
  <c r="M174" i="5" s="1"/>
  <c r="M141" i="5" a="1"/>
  <c r="M141" i="5" s="1"/>
  <c r="M186" i="5" a="1"/>
  <c r="M186" i="5" s="1"/>
  <c r="M18" i="5" a="1"/>
  <c r="M18" i="5" s="1"/>
  <c r="C18" i="5" s="1"/>
  <c r="M30" i="5" a="1"/>
  <c r="M30" i="5" s="1"/>
  <c r="C30" i="5" s="1"/>
  <c r="M61" i="5" a="1"/>
  <c r="M61" i="5" s="1"/>
  <c r="C61" i="5" s="1"/>
  <c r="M100" i="5" a="1"/>
  <c r="M100" i="5" s="1"/>
  <c r="M50" i="8" a="1"/>
  <c r="M50" i="8" s="1"/>
  <c r="C50" i="8" s="1"/>
  <c r="M152" i="8" a="1"/>
  <c r="M152" i="8" s="1"/>
  <c r="M18" i="8" a="1"/>
  <c r="M18" i="8" s="1"/>
  <c r="C18" i="8" s="1"/>
  <c r="M49" i="8" a="1"/>
  <c r="M49" i="8" s="1"/>
  <c r="C49" i="8" s="1"/>
  <c r="M107" i="8" a="1"/>
  <c r="M107" i="8" s="1"/>
  <c r="M204" i="8" a="1"/>
  <c r="M204" i="8" s="1"/>
  <c r="M131" i="8" a="1"/>
  <c r="M131" i="8" s="1"/>
  <c r="M78" i="8" a="1"/>
  <c r="M78" i="8" s="1"/>
  <c r="M148" i="8" a="1"/>
  <c r="M148" i="8" s="1"/>
  <c r="M151" i="8" a="1"/>
  <c r="M151" i="8" s="1"/>
  <c r="M87" i="8" a="1"/>
  <c r="M87" i="8" s="1"/>
  <c r="M105" i="8" a="1"/>
  <c r="M105" i="8" s="1"/>
  <c r="M19" i="8" a="1"/>
  <c r="M19" i="8" s="1"/>
  <c r="C19" i="8" s="1"/>
  <c r="M188" i="8" a="1"/>
  <c r="M188" i="8" s="1"/>
  <c r="M81" i="8" a="1"/>
  <c r="M81" i="8" s="1"/>
  <c r="M193" i="8" a="1"/>
  <c r="M193" i="8" s="1"/>
  <c r="M54" i="8" a="1"/>
  <c r="M54" i="8" s="1"/>
  <c r="C54" i="8" s="1"/>
  <c r="M197" i="8" a="1"/>
  <c r="M197" i="8" s="1"/>
  <c r="M41" i="8" a="1"/>
  <c r="M41" i="8" s="1"/>
  <c r="C41" i="8" s="1"/>
  <c r="M31" i="8" a="1"/>
  <c r="M31" i="8" s="1"/>
  <c r="C31" i="8" s="1"/>
  <c r="M69" i="8" a="1"/>
  <c r="M69" i="8" s="1"/>
  <c r="M57" i="10" a="1"/>
  <c r="M57" i="10" s="1"/>
  <c r="C57" i="10" s="1"/>
  <c r="M178" i="9" a="1"/>
  <c r="M178" i="9" s="1"/>
  <c r="M196" i="9" a="1"/>
  <c r="M196" i="9" s="1"/>
  <c r="M162" i="8" a="1"/>
  <c r="M162" i="8" s="1"/>
  <c r="M56" i="8" a="1"/>
  <c r="M56" i="8" s="1"/>
  <c r="C56" i="8" s="1"/>
  <c r="M191" i="8" a="1"/>
  <c r="M191" i="8" s="1"/>
  <c r="M108" i="8" a="1"/>
  <c r="M108" i="8" s="1"/>
  <c r="M75" i="8" a="1"/>
  <c r="M75" i="8" s="1"/>
  <c r="M172" i="8" a="1"/>
  <c r="M172" i="8" s="1"/>
  <c r="M132" i="8" a="1"/>
  <c r="M132" i="8" s="1"/>
  <c r="M77" i="8" a="1"/>
  <c r="M77" i="8" s="1"/>
  <c r="M118" i="8" a="1"/>
  <c r="M118" i="8" s="1"/>
  <c r="M177" i="8" a="1"/>
  <c r="M177" i="8" s="1"/>
  <c r="M174" i="8" a="1"/>
  <c r="M174" i="8" s="1"/>
  <c r="M163" i="8" a="1"/>
  <c r="M163" i="8" s="1"/>
  <c r="M169" i="8" a="1"/>
  <c r="M169" i="8" s="1"/>
  <c r="M38" i="8" a="1"/>
  <c r="M38" i="8" s="1"/>
  <c r="C38" i="8" s="1"/>
  <c r="M170" i="8" a="1"/>
  <c r="M170" i="8" s="1"/>
  <c r="M96" i="8" a="1"/>
  <c r="M96" i="8" s="1"/>
  <c r="M30" i="8" a="1"/>
  <c r="M30" i="8" s="1"/>
  <c r="C30" i="8" s="1"/>
  <c r="M35" i="8" a="1"/>
  <c r="M35" i="8" s="1"/>
  <c r="C35" i="8" s="1"/>
  <c r="M203" i="8" a="1"/>
  <c r="M203" i="8" s="1"/>
  <c r="M155" i="10" a="1"/>
  <c r="M155" i="10" s="1"/>
  <c r="M42" i="10" a="1"/>
  <c r="M42" i="10" s="1"/>
  <c r="C42" i="10" s="1"/>
  <c r="M139" i="10" a="1"/>
  <c r="M139" i="10" s="1"/>
  <c r="M46" i="10" a="1"/>
  <c r="M46" i="10" s="1"/>
  <c r="C46" i="10" s="1"/>
  <c r="M190" i="10" a="1"/>
  <c r="M190" i="10" s="1"/>
  <c r="M55" i="10" a="1"/>
  <c r="M55" i="10" s="1"/>
  <c r="C55" i="10" s="1"/>
  <c r="M189" i="10" a="1"/>
  <c r="M189" i="10" s="1"/>
  <c r="M29" i="10" a="1"/>
  <c r="M29" i="10" s="1"/>
  <c r="C29" i="10" s="1"/>
  <c r="M135" i="10" a="1"/>
  <c r="M135" i="10" s="1"/>
  <c r="M142" i="10" a="1"/>
  <c r="M142" i="10" s="1"/>
  <c r="M128" i="10" a="1"/>
  <c r="M128" i="10" s="1"/>
  <c r="M170" i="10" a="1"/>
  <c r="M170" i="10" s="1"/>
  <c r="M205" i="10" a="1"/>
  <c r="M205" i="10" s="1"/>
  <c r="M43" i="10" a="1"/>
  <c r="M43" i="10" s="1"/>
  <c r="C43" i="10" s="1"/>
  <c r="M33" i="10" a="1"/>
  <c r="M33" i="10" s="1"/>
  <c r="C33" i="10" s="1"/>
  <c r="M18" i="10" a="1"/>
  <c r="M18" i="10" s="1"/>
  <c r="C18" i="10" s="1"/>
  <c r="M68" i="10" a="1"/>
  <c r="M68" i="10" s="1"/>
  <c r="M132" i="5" a="1"/>
  <c r="M132" i="5" s="1"/>
  <c r="M99" i="5" a="1"/>
  <c r="M99" i="5" s="1"/>
  <c r="M160" i="5" a="1"/>
  <c r="M160" i="5" s="1"/>
  <c r="M64" i="5" a="1"/>
  <c r="M64" i="5" s="1"/>
  <c r="M201" i="5" a="1"/>
  <c r="M201" i="5" s="1"/>
  <c r="M151" i="5" a="1"/>
  <c r="M151" i="5" s="1"/>
  <c r="M101" i="5" a="1"/>
  <c r="M101" i="5" s="1"/>
  <c r="M172" i="5" a="1"/>
  <c r="M172" i="5" s="1"/>
  <c r="M56" i="5" a="1"/>
  <c r="M56" i="5" s="1"/>
  <c r="C56" i="5" s="1"/>
  <c r="M12" i="5" a="1"/>
  <c r="M12" i="5" s="1"/>
  <c r="C12" i="5" s="1"/>
  <c r="M163" i="5" a="1"/>
  <c r="M163" i="5" s="1"/>
  <c r="M184" i="5" a="1"/>
  <c r="M184" i="5" s="1"/>
  <c r="M25" i="5" a="1"/>
  <c r="M25" i="5" s="1"/>
  <c r="C25" i="5" s="1"/>
  <c r="M134" i="5" a="1"/>
  <c r="M134" i="5" s="1"/>
  <c r="M24" i="5" a="1"/>
  <c r="M24" i="5" s="1"/>
  <c r="C24" i="5" s="1"/>
  <c r="M76" i="5" a="1"/>
  <c r="M76" i="5" s="1"/>
  <c r="M166" i="5" a="1"/>
  <c r="M166" i="5" s="1"/>
  <c r="M145" i="5" a="1"/>
  <c r="M145" i="5" s="1"/>
  <c r="M13" i="5" a="1"/>
  <c r="M13" i="5" s="1"/>
  <c r="C13" i="5" s="1"/>
  <c r="M167" i="5" a="1"/>
  <c r="M167" i="5" s="1"/>
  <c r="M22" i="5" a="1"/>
  <c r="M22" i="5" s="1"/>
  <c r="C22" i="5" s="1"/>
  <c r="M31" i="5" a="1"/>
  <c r="M31" i="5" s="1"/>
  <c r="C31" i="5" s="1"/>
  <c r="M32" i="10" a="1"/>
  <c r="M32" i="10" s="1"/>
  <c r="C32" i="10" s="1"/>
  <c r="M165" i="10" a="1"/>
  <c r="M165" i="10" s="1"/>
  <c r="M176" i="10" a="1"/>
  <c r="M176" i="10" s="1"/>
  <c r="M154" i="10" a="1"/>
  <c r="M154" i="10" s="1"/>
  <c r="M182" i="10" a="1"/>
  <c r="M182" i="10" s="1"/>
  <c r="M200" i="10" a="1"/>
  <c r="M200" i="10" s="1"/>
  <c r="M91" i="10" a="1"/>
  <c r="M91" i="10" s="1"/>
  <c r="M206" i="10" a="1"/>
  <c r="M206" i="10" s="1"/>
  <c r="M138" i="10" a="1"/>
  <c r="M138" i="10" s="1"/>
  <c r="M103" i="10" a="1"/>
  <c r="M103" i="10" s="1"/>
  <c r="M198" i="10" a="1"/>
  <c r="M198" i="10" s="1"/>
  <c r="M169" i="10" a="1"/>
  <c r="M169" i="10" s="1"/>
  <c r="M70" i="10" a="1"/>
  <c r="M70" i="10" s="1"/>
  <c r="M129" i="10" a="1"/>
  <c r="M129" i="10" s="1"/>
  <c r="M100" i="10" a="1"/>
  <c r="M100" i="10" s="1"/>
  <c r="M155" i="5" a="1"/>
  <c r="M155" i="5" s="1"/>
  <c r="M148" i="5" a="1"/>
  <c r="M148" i="5" s="1"/>
  <c r="M48" i="5" a="1"/>
  <c r="M48" i="5" s="1"/>
  <c r="C48" i="5" s="1"/>
  <c r="M126" i="5" a="1"/>
  <c r="M126" i="5" s="1"/>
  <c r="M36" i="5" a="1"/>
  <c r="M36" i="5" s="1"/>
  <c r="C36" i="5" s="1"/>
  <c r="M105" i="5" a="1"/>
  <c r="M105" i="5" s="1"/>
  <c r="M185" i="5" a="1"/>
  <c r="M185" i="5" s="1"/>
  <c r="M57" i="5" a="1"/>
  <c r="M57" i="5" s="1"/>
  <c r="C57" i="5" s="1"/>
  <c r="M121" i="5" a="1"/>
  <c r="M121" i="5" s="1"/>
  <c r="M197" i="10" a="1"/>
  <c r="M197" i="10" s="1"/>
  <c r="M111" i="10" a="1"/>
  <c r="M111" i="10" s="1"/>
  <c r="M31" i="10" a="1"/>
  <c r="M31" i="10" s="1"/>
  <c r="C31" i="10" s="1"/>
  <c r="M180" i="10" a="1"/>
  <c r="M180" i="10" s="1"/>
  <c r="M186" i="10" a="1"/>
  <c r="M186" i="10" s="1"/>
  <c r="M112" i="10" a="1"/>
  <c r="M112" i="10" s="1"/>
  <c r="M45" i="10" a="1"/>
  <c r="M45" i="10" s="1"/>
  <c r="C45" i="10" s="1"/>
  <c r="M146" i="10" a="1"/>
  <c r="M146" i="10" s="1"/>
  <c r="M109" i="10" a="1"/>
  <c r="M109" i="10" s="1"/>
  <c r="M136" i="10" a="1"/>
  <c r="M136" i="10" s="1"/>
  <c r="M168" i="10" a="1"/>
  <c r="M168" i="10" s="1"/>
  <c r="M178" i="10" a="1"/>
  <c r="M178" i="10" s="1"/>
  <c r="M75" i="10" a="1"/>
  <c r="M75" i="10" s="1"/>
  <c r="M164" i="10" a="1"/>
  <c r="M164" i="10" s="1"/>
  <c r="M174" i="10" a="1"/>
  <c r="M174" i="10" s="1"/>
  <c r="M149" i="10" a="1"/>
  <c r="M149" i="10" s="1"/>
  <c r="M192" i="10" a="1"/>
  <c r="M192" i="10" s="1"/>
  <c r="M202" i="10" a="1"/>
  <c r="M202" i="10" s="1"/>
  <c r="M87" i="10" a="1"/>
  <c r="M87" i="10" s="1"/>
  <c r="M156" i="10" a="1"/>
  <c r="M156" i="10" s="1"/>
  <c r="M166" i="10" a="1"/>
  <c r="M166" i="10" s="1"/>
  <c r="M145" i="10" a="1"/>
  <c r="M145" i="10" s="1"/>
  <c r="M184" i="10" a="1"/>
  <c r="M184" i="10" s="1"/>
  <c r="M194" i="10" a="1"/>
  <c r="M194" i="10" s="1"/>
  <c r="M83" i="10" a="1"/>
  <c r="M83" i="10" s="1"/>
  <c r="M90" i="10" a="1"/>
  <c r="M90" i="10" s="1"/>
  <c r="M11" i="10" a="1"/>
  <c r="M11" i="10" s="1"/>
  <c r="C11" i="10" s="1"/>
  <c r="M61" i="10" a="1"/>
  <c r="M61" i="10" s="1"/>
  <c r="C61" i="10" s="1"/>
  <c r="M15" i="10" a="1"/>
  <c r="M15" i="10" s="1"/>
  <c r="C15" i="10" s="1"/>
  <c r="M98" i="10" a="1"/>
  <c r="M98" i="10" s="1"/>
  <c r="M69" i="10" a="1"/>
  <c r="M69" i="10" s="1"/>
  <c r="M183" i="10" a="1"/>
  <c r="M183" i="10" s="1"/>
  <c r="M86" i="10" a="1"/>
  <c r="M86" i="10" s="1"/>
  <c r="M60" i="10" a="1"/>
  <c r="M60" i="10" s="1"/>
  <c r="C60" i="10" s="1"/>
  <c r="M14" i="10" a="1"/>
  <c r="M14" i="10" s="1"/>
  <c r="C14" i="10" s="1"/>
  <c r="M66" i="10" a="1"/>
  <c r="M66" i="10" s="1"/>
  <c r="M187" i="10" a="1"/>
  <c r="M187" i="10" s="1"/>
  <c r="M147" i="10" a="1"/>
  <c r="M147" i="10" s="1"/>
  <c r="M30" i="10" a="1"/>
  <c r="M30" i="10" s="1"/>
  <c r="C30" i="10" s="1"/>
  <c r="M76" i="10" a="1"/>
  <c r="M76" i="10" s="1"/>
  <c r="M104" i="10" a="1"/>
  <c r="M104" i="10" s="1"/>
  <c r="M67" i="10" a="1"/>
  <c r="M67" i="10" s="1"/>
  <c r="M16" i="10" a="1"/>
  <c r="M16" i="10" s="1"/>
  <c r="C16" i="10" s="1"/>
  <c r="M77" i="10" a="1"/>
  <c r="M77" i="10" s="1"/>
  <c r="M175" i="10" a="1"/>
  <c r="M175" i="10" s="1"/>
  <c r="M18" i="6" a="1"/>
  <c r="M18" i="6" s="1"/>
  <c r="C18" i="6" s="1"/>
  <c r="M120" i="10" a="1"/>
  <c r="M120" i="10" s="1"/>
  <c r="M152" i="10" a="1"/>
  <c r="M152" i="10" s="1"/>
  <c r="M162" i="10" a="1"/>
  <c r="M162" i="10" s="1"/>
  <c r="M34" i="10" a="1"/>
  <c r="M34" i="10" s="1"/>
  <c r="C34" i="10" s="1"/>
  <c r="M50" i="10" a="1"/>
  <c r="M50" i="10" s="1"/>
  <c r="C50" i="10" s="1"/>
  <c r="M78" i="10" a="1"/>
  <c r="M78" i="10" s="1"/>
  <c r="M106" i="10" a="1"/>
  <c r="M106" i="10" s="1"/>
  <c r="M137" i="10" a="1"/>
  <c r="M137" i="10" s="1"/>
  <c r="M102" i="10" a="1"/>
  <c r="M102" i="10" s="1"/>
  <c r="M73" i="10" a="1"/>
  <c r="M73" i="10" s="1"/>
  <c r="M6" i="10" a="1"/>
  <c r="M6" i="10" s="1"/>
  <c r="C6" i="10" s="1"/>
  <c r="M117" i="10" a="1"/>
  <c r="M117" i="10" s="1"/>
  <c r="M203" i="10" a="1"/>
  <c r="M203" i="10" s="1"/>
  <c r="M85" i="10" a="1"/>
  <c r="M85" i="10" s="1"/>
  <c r="M48" i="10" a="1"/>
  <c r="M48" i="10" s="1"/>
  <c r="C48" i="10" s="1"/>
  <c r="M59" i="10" a="1"/>
  <c r="M59" i="10" s="1"/>
  <c r="C59" i="10" s="1"/>
  <c r="M17" i="10" a="1"/>
  <c r="M17" i="10" s="1"/>
  <c r="C17" i="10" s="1"/>
  <c r="M84" i="10" a="1"/>
  <c r="M84" i="10" s="1"/>
  <c r="M108" i="10" a="1"/>
  <c r="M108" i="10" s="1"/>
  <c r="M126" i="10" a="1"/>
  <c r="M126" i="10" s="1"/>
  <c r="M12" i="10" a="1"/>
  <c r="M12" i="10" s="1"/>
  <c r="C12" i="10" s="1"/>
  <c r="M163" i="10" a="1"/>
  <c r="M163" i="10" s="1"/>
  <c r="M188" i="1" a="1"/>
  <c r="M188" i="1" s="1"/>
  <c r="M191" i="10" a="1"/>
  <c r="M191" i="10" s="1"/>
  <c r="M37" i="10" a="1"/>
  <c r="M37" i="10" s="1"/>
  <c r="C37" i="10" s="1"/>
  <c r="M161" i="10" a="1"/>
  <c r="M161" i="10" s="1"/>
  <c r="M141" i="10" a="1"/>
  <c r="M141" i="10" s="1"/>
  <c r="M150" i="10" a="1"/>
  <c r="M150" i="10" s="1"/>
  <c r="M148" i="10" a="1"/>
  <c r="M148" i="10" s="1"/>
  <c r="M204" i="10" a="1"/>
  <c r="M204" i="10" s="1"/>
  <c r="M157" i="10" a="1"/>
  <c r="M157" i="10" s="1"/>
  <c r="M159" i="10" a="1"/>
  <c r="M159" i="10" s="1"/>
  <c r="M49" i="10" a="1"/>
  <c r="M49" i="10" s="1"/>
  <c r="C49" i="10" s="1"/>
  <c r="M185" i="10" a="1"/>
  <c r="M185" i="10" s="1"/>
  <c r="M107" i="10" a="1"/>
  <c r="M107" i="10" s="1"/>
  <c r="M114" i="10" a="1"/>
  <c r="M114" i="10" s="1"/>
  <c r="M181" i="10" a="1"/>
  <c r="M181" i="10" s="1"/>
  <c r="M47" i="10" a="1"/>
  <c r="M47" i="10" s="1"/>
  <c r="C47" i="10" s="1"/>
  <c r="M39" i="10" a="1"/>
  <c r="M39" i="10" s="1"/>
  <c r="C39" i="10" s="1"/>
  <c r="M140" i="10" a="1"/>
  <c r="M140" i="10" s="1"/>
  <c r="M127" i="10" a="1"/>
  <c r="M127" i="10" s="1"/>
  <c r="M53" i="10" a="1"/>
  <c r="M53" i="10" s="1"/>
  <c r="C53" i="10" s="1"/>
  <c r="M173" i="10" a="1"/>
  <c r="M173" i="10" s="1"/>
  <c r="M38" i="10" a="1"/>
  <c r="M38" i="10" s="1"/>
  <c r="C38" i="10" s="1"/>
  <c r="M122" i="10" a="1"/>
  <c r="M122" i="10" s="1"/>
  <c r="M201" i="10" a="1"/>
  <c r="M201" i="10" s="1"/>
  <c r="M119" i="10" a="1"/>
  <c r="M119" i="10" s="1"/>
  <c r="M94" i="10" a="1"/>
  <c r="M94" i="10" s="1"/>
  <c r="M7" i="10" a="1"/>
  <c r="M7" i="10" s="1"/>
  <c r="C7" i="10" s="1"/>
  <c r="M65" i="10" a="1"/>
  <c r="M65" i="10" s="1"/>
  <c r="M51" i="10" a="1"/>
  <c r="M51" i="10" s="1"/>
  <c r="C51" i="10" s="1"/>
  <c r="M22" i="10" a="1"/>
  <c r="M22" i="10" s="1"/>
  <c r="C22" i="10" s="1"/>
  <c r="M125" i="10" a="1"/>
  <c r="M125" i="10" s="1"/>
  <c r="M167" i="10" a="1"/>
  <c r="M167" i="10" s="1"/>
  <c r="M121" i="10" a="1"/>
  <c r="M121" i="10" s="1"/>
  <c r="M13" i="10" a="1"/>
  <c r="M13" i="10" s="1"/>
  <c r="C13" i="10" s="1"/>
  <c r="M88" i="10" a="1"/>
  <c r="M88" i="10" s="1"/>
  <c r="M131" i="10" a="1"/>
  <c r="M131" i="10" s="1"/>
  <c r="M71" i="10" a="1"/>
  <c r="M71" i="10" s="1"/>
  <c r="M127" i="9" a="1"/>
  <c r="M127" i="9" s="1"/>
  <c r="M201" i="9" a="1"/>
  <c r="M201" i="9" s="1"/>
  <c r="M89" i="9" a="1"/>
  <c r="M89" i="9" s="1"/>
  <c r="M49" i="9" a="1"/>
  <c r="M49" i="9" s="1"/>
  <c r="C49" i="9" s="1"/>
  <c r="M204" i="9" a="1"/>
  <c r="M204" i="9" s="1"/>
  <c r="M192" i="9" a="1"/>
  <c r="M192" i="9" s="1"/>
  <c r="M33" i="9" a="1"/>
  <c r="M33" i="9" s="1"/>
  <c r="C33" i="9" s="1"/>
  <c r="M88" i="9" a="1"/>
  <c r="M88" i="9" s="1"/>
  <c r="M108" i="9" a="1"/>
  <c r="M108" i="9" s="1"/>
  <c r="M103" i="8" a="1"/>
  <c r="M103" i="8" s="1"/>
  <c r="M206" i="8" a="1"/>
  <c r="M206" i="8" s="1"/>
  <c r="M138" i="8" a="1"/>
  <c r="M138" i="8" s="1"/>
  <c r="M124" i="8" a="1"/>
  <c r="M124" i="8" s="1"/>
  <c r="M106" i="8" a="1"/>
  <c r="M106" i="8" s="1"/>
  <c r="M137" i="8" a="1"/>
  <c r="M137" i="8" s="1"/>
  <c r="M207" i="8" a="1"/>
  <c r="M207" i="8" s="1"/>
  <c r="M142" i="8" a="1"/>
  <c r="M142" i="8" s="1"/>
  <c r="M128" i="8" a="1"/>
  <c r="M128" i="8" s="1"/>
  <c r="M201" i="8" a="1"/>
  <c r="M201" i="8" s="1"/>
  <c r="M100" i="8" a="1"/>
  <c r="M100" i="8" s="1"/>
  <c r="M99" i="8" a="1"/>
  <c r="M99" i="8" s="1"/>
  <c r="M166" i="8" a="1"/>
  <c r="M166" i="8" s="1"/>
  <c r="M58" i="8" a="1"/>
  <c r="M58" i="8" s="1"/>
  <c r="C58" i="8" s="1"/>
  <c r="M23" i="8" a="1"/>
  <c r="M23" i="8" s="1"/>
  <c r="C23" i="8" s="1"/>
  <c r="M89" i="8" a="1"/>
  <c r="M89" i="8" s="1"/>
  <c r="M165" i="8" a="1"/>
  <c r="M165" i="8" s="1"/>
  <c r="M202" i="8" a="1"/>
  <c r="M202" i="8" s="1"/>
  <c r="M134" i="8" a="1"/>
  <c r="M134" i="8" s="1"/>
  <c r="M120" i="8" a="1"/>
  <c r="M120" i="8" s="1"/>
  <c r="M167" i="8" a="1"/>
  <c r="M167" i="8" s="1"/>
  <c r="M112" i="8" a="1"/>
  <c r="M112" i="8" s="1"/>
  <c r="M111" i="8" a="1"/>
  <c r="M111" i="8" s="1"/>
  <c r="M190" i="8" a="1"/>
  <c r="M190" i="8" s="1"/>
  <c r="M122" i="8" a="1"/>
  <c r="M122" i="8" s="1"/>
  <c r="M36" i="8" a="1"/>
  <c r="M36" i="8" s="1"/>
  <c r="C36" i="8" s="1"/>
  <c r="M74" i="8" a="1"/>
  <c r="M74" i="8" s="1"/>
  <c r="M93" i="8" a="1"/>
  <c r="M93" i="8" s="1"/>
  <c r="M145" i="8" a="1"/>
  <c r="M145" i="8" s="1"/>
  <c r="M86" i="8" a="1"/>
  <c r="M86" i="8" s="1"/>
  <c r="M32" i="8" a="1"/>
  <c r="M32" i="8" s="1"/>
  <c r="C32" i="8" s="1"/>
  <c r="M85" i="8" a="1"/>
  <c r="M85" i="8" s="1"/>
  <c r="M173" i="8" a="1"/>
  <c r="M173" i="8" s="1"/>
  <c r="M132" i="9" a="1"/>
  <c r="M132" i="9" s="1"/>
  <c r="M112" i="9" a="1"/>
  <c r="M112" i="9" s="1"/>
  <c r="M115" i="9" a="1"/>
  <c r="M115" i="9" s="1"/>
  <c r="M104" i="9" a="1"/>
  <c r="M104" i="9" s="1"/>
  <c r="M75" i="9" a="1"/>
  <c r="M75" i="9" s="1"/>
  <c r="M170" i="9" a="1"/>
  <c r="M170" i="9" s="1"/>
  <c r="M25" i="9" a="1"/>
  <c r="M25" i="9" s="1"/>
  <c r="C25" i="9" s="1"/>
  <c r="M73" i="9" a="1"/>
  <c r="M73" i="9" s="1"/>
  <c r="M39" i="9" a="1"/>
  <c r="M39" i="9" s="1"/>
  <c r="C39" i="9" s="1"/>
  <c r="M33" i="7" a="1"/>
  <c r="M33" i="7" s="1"/>
  <c r="C33" i="7" s="1"/>
  <c r="M184" i="8" a="1"/>
  <c r="M184" i="8" s="1"/>
  <c r="M126" i="8" a="1"/>
  <c r="M126" i="8" s="1"/>
  <c r="M33" i="8" a="1"/>
  <c r="M33" i="8" s="1"/>
  <c r="C33" i="8" s="1"/>
  <c r="M185" i="8" a="1"/>
  <c r="M185" i="8" s="1"/>
  <c r="M92" i="8" a="1"/>
  <c r="M92" i="8" s="1"/>
  <c r="M91" i="8" a="1"/>
  <c r="M91" i="8" s="1"/>
  <c r="M182" i="8" a="1"/>
  <c r="M182" i="8" s="1"/>
  <c r="M114" i="8" a="1"/>
  <c r="M114" i="8" s="1"/>
  <c r="M7" i="8" a="1"/>
  <c r="M7" i="8" s="1"/>
  <c r="C7" i="8" s="1"/>
  <c r="M187" i="8" a="1"/>
  <c r="M187" i="8" s="1"/>
  <c r="M59" i="8" a="1"/>
  <c r="M59" i="8" s="1"/>
  <c r="C59" i="8" s="1"/>
  <c r="M154" i="8" a="1"/>
  <c r="M154" i="8" s="1"/>
  <c r="M52" i="8" a="1"/>
  <c r="M52" i="8" s="1"/>
  <c r="C52" i="8" s="1"/>
  <c r="M26" i="8" a="1"/>
  <c r="M26" i="8" s="1"/>
  <c r="C26" i="8" s="1"/>
  <c r="M65" i="8" a="1"/>
  <c r="M65" i="8" s="1"/>
  <c r="M72" i="8" a="1"/>
  <c r="M72" i="8" s="1"/>
  <c r="M71" i="8" a="1"/>
  <c r="M71" i="8" s="1"/>
  <c r="M196" i="8" a="1"/>
  <c r="M196" i="8" s="1"/>
  <c r="M44" i="8" a="1"/>
  <c r="M44" i="8" s="1"/>
  <c r="C44" i="8" s="1"/>
  <c r="M6" i="8" a="1"/>
  <c r="M6" i="8" s="1"/>
  <c r="C6" i="8" s="1"/>
  <c r="M155" i="8" a="1"/>
  <c r="M155" i="8" s="1"/>
  <c r="M113" i="8" a="1"/>
  <c r="M113" i="8" s="1"/>
  <c r="M200" i="8" a="1"/>
  <c r="M200" i="8" s="1"/>
  <c r="M46" i="8" a="1"/>
  <c r="M46" i="8" s="1"/>
  <c r="C46" i="8" s="1"/>
  <c r="M147" i="8" a="1"/>
  <c r="M147" i="8" s="1"/>
  <c r="M61" i="8" a="1"/>
  <c r="M61" i="8" s="1"/>
  <c r="C61" i="8" s="1"/>
  <c r="M68" i="8" a="1"/>
  <c r="M68" i="8" s="1"/>
  <c r="M60" i="8" a="1"/>
  <c r="M60" i="8" s="1"/>
  <c r="C60" i="8" s="1"/>
  <c r="M156" i="8" a="1"/>
  <c r="M156" i="8" s="1"/>
  <c r="M115" i="8" a="1"/>
  <c r="M115" i="8" s="1"/>
  <c r="M181" i="8" a="1"/>
  <c r="M181" i="8" s="1"/>
  <c r="M110" i="8" a="1"/>
  <c r="M110" i="8" s="1"/>
  <c r="M25" i="8" a="1"/>
  <c r="M25" i="8" s="1"/>
  <c r="C25" i="8" s="1"/>
  <c r="M192" i="8" a="1"/>
  <c r="M192" i="8" s="1"/>
  <c r="M40" i="8" a="1"/>
  <c r="M40" i="8" s="1"/>
  <c r="C40" i="8" s="1"/>
  <c r="M10" i="8" a="1"/>
  <c r="M10" i="8" s="1"/>
  <c r="C10" i="8" s="1"/>
  <c r="M161" i="8" a="1"/>
  <c r="M161" i="8" s="1"/>
  <c r="M80" i="8" a="1"/>
  <c r="M80" i="8" s="1"/>
  <c r="M79" i="8" a="1"/>
  <c r="M79" i="8" s="1"/>
  <c r="M180" i="8" a="1"/>
  <c r="M180" i="8" s="1"/>
  <c r="M139" i="8" a="1"/>
  <c r="M139" i="8" s="1"/>
  <c r="M22" i="8" a="1"/>
  <c r="M22" i="8" s="1"/>
  <c r="C22" i="8" s="1"/>
  <c r="M157" i="8" a="1"/>
  <c r="M157" i="8" s="1"/>
  <c r="M195" i="8" a="1"/>
  <c r="M195" i="8" s="1"/>
  <c r="M82" i="8" a="1"/>
  <c r="M82" i="8" s="1"/>
  <c r="M51" i="8" a="1"/>
  <c r="M51" i="8" s="1"/>
  <c r="C51" i="8" s="1"/>
  <c r="M28" i="8" a="1"/>
  <c r="M28" i="8" s="1"/>
  <c r="C28" i="8" s="1"/>
  <c r="M138" i="9" a="1"/>
  <c r="M138" i="9" s="1"/>
  <c r="M35" i="9" a="1"/>
  <c r="M35" i="9" s="1"/>
  <c r="C35" i="9" s="1"/>
  <c r="M63" i="9" a="1"/>
  <c r="M63" i="9" s="1"/>
  <c r="M200" i="9" a="1"/>
  <c r="M200" i="9" s="1"/>
  <c r="M59" i="9" a="1"/>
  <c r="M59" i="9" s="1"/>
  <c r="C59" i="9" s="1"/>
  <c r="M96" i="9" a="1"/>
  <c r="M96" i="9" s="1"/>
  <c r="M116" i="9" a="1"/>
  <c r="M116" i="9" s="1"/>
  <c r="M162" i="9" a="1"/>
  <c r="M162" i="9" s="1"/>
  <c r="M17" i="9" a="1"/>
  <c r="M17" i="9" s="1"/>
  <c r="C17" i="9" s="1"/>
  <c r="M159" i="7" a="1"/>
  <c r="M159" i="7" s="1"/>
  <c r="M149" i="8" a="1"/>
  <c r="M149" i="8" s="1"/>
  <c r="M63" i="8" a="1"/>
  <c r="M63" i="8" s="1"/>
  <c r="M9" i="8" a="1"/>
  <c r="M9" i="8" s="1"/>
  <c r="C9" i="8" s="1"/>
  <c r="M176" i="8" a="1"/>
  <c r="M176" i="8" s="1"/>
  <c r="M135" i="8" a="1"/>
  <c r="M135" i="8" s="1"/>
  <c r="M183" i="8" a="1"/>
  <c r="M183" i="8" s="1"/>
  <c r="M45" i="8" a="1"/>
  <c r="M45" i="8" s="1"/>
  <c r="C45" i="8" s="1"/>
  <c r="M125" i="8" a="1"/>
  <c r="M125" i="8" s="1"/>
  <c r="M21" i="8" a="1"/>
  <c r="M21" i="8" s="1"/>
  <c r="C21" i="8" s="1"/>
  <c r="M164" i="8" a="1"/>
  <c r="M164" i="8" s="1"/>
  <c r="M123" i="8" a="1"/>
  <c r="M123" i="8" s="1"/>
  <c r="M179" i="8" a="1"/>
  <c r="M179" i="8" s="1"/>
  <c r="M43" i="8" a="1"/>
  <c r="M43" i="8" s="1"/>
  <c r="C43" i="8" s="1"/>
  <c r="M17" i="8" a="1"/>
  <c r="M17" i="8" s="1"/>
  <c r="C17" i="8" s="1"/>
  <c r="M168" i="8" a="1"/>
  <c r="M168" i="8" s="1"/>
  <c r="M127" i="8" a="1"/>
  <c r="M127" i="8" s="1"/>
  <c r="M175" i="8" a="1"/>
  <c r="M175" i="8" s="1"/>
  <c r="M39" i="8" a="1"/>
  <c r="M39" i="8" s="1"/>
  <c r="C39" i="8" s="1"/>
  <c r="M117" i="8" a="1"/>
  <c r="M117" i="8" s="1"/>
  <c r="M198" i="8" a="1"/>
  <c r="M198" i="8" s="1"/>
  <c r="M130" i="8" a="1"/>
  <c r="M130" i="8" s="1"/>
  <c r="M116" i="8" a="1"/>
  <c r="M116" i="8" s="1"/>
  <c r="M90" i="8" a="1"/>
  <c r="M90" i="8" s="1"/>
  <c r="M109" i="8" a="1"/>
  <c r="M109" i="8" s="1"/>
  <c r="M8" i="8" a="1"/>
  <c r="M8" i="8" s="1"/>
  <c r="C8" i="8" s="1"/>
  <c r="C71" i="8" s="1"/>
  <c r="M160" i="8" a="1"/>
  <c r="M160" i="8" s="1"/>
  <c r="M119" i="8" a="1"/>
  <c r="M119" i="8" s="1"/>
  <c r="M199" i="8" a="1"/>
  <c r="M199" i="8" s="1"/>
  <c r="M55" i="8" a="1"/>
  <c r="M55" i="8" s="1"/>
  <c r="C55" i="8" s="1"/>
  <c r="M141" i="8" a="1"/>
  <c r="M141" i="8" s="1"/>
  <c r="M12" i="8" a="1"/>
  <c r="M12" i="8" s="1"/>
  <c r="C12" i="8" s="1"/>
  <c r="M150" i="8" a="1"/>
  <c r="M150" i="8" s="1"/>
  <c r="M140" i="8" a="1"/>
  <c r="M140" i="8" s="1"/>
  <c r="M67" i="8" a="1"/>
  <c r="M67" i="8" s="1"/>
  <c r="M94" i="8" a="1"/>
  <c r="M94" i="8" s="1"/>
  <c r="M57" i="8" a="1"/>
  <c r="M57" i="8" s="1"/>
  <c r="C57" i="8" s="1"/>
  <c r="M97" i="8" a="1"/>
  <c r="M97" i="8" s="1"/>
  <c r="M29" i="8" a="1"/>
  <c r="M29" i="8" s="1"/>
  <c r="C29" i="8" s="1"/>
  <c r="M37" i="8" a="1"/>
  <c r="M37" i="8" s="1"/>
  <c r="C37" i="8" s="1"/>
  <c r="B102" i="10" a="1"/>
  <c r="B102" i="10" s="1"/>
  <c r="C102" i="10" s="1"/>
  <c r="M88" i="1" a="1"/>
  <c r="M88" i="1" s="1"/>
  <c r="M205" i="8" a="1"/>
  <c r="M205" i="8" s="1"/>
  <c r="M179" i="10" a="1"/>
  <c r="M179" i="10" s="1"/>
  <c r="M42" i="8" a="1"/>
  <c r="M42" i="8" s="1"/>
  <c r="C42" i="8" s="1"/>
  <c r="M121" i="8" a="1"/>
  <c r="M121" i="8" s="1"/>
  <c r="M101" i="8" a="1"/>
  <c r="M101" i="8" s="1"/>
  <c r="M102" i="8" a="1"/>
  <c r="M102" i="8" s="1"/>
  <c r="M53" i="8" a="1"/>
  <c r="M53" i="8" s="1"/>
  <c r="C53" i="8" s="1"/>
  <c r="M83" i="6" a="1"/>
  <c r="M83" i="6" s="1"/>
  <c r="M193" i="7" a="1"/>
  <c r="M193" i="7" s="1"/>
  <c r="M16" i="9" a="1"/>
  <c r="M16" i="9" s="1"/>
  <c r="C16" i="9" s="1"/>
  <c r="M174" i="9" a="1"/>
  <c r="M174" i="9" s="1"/>
  <c r="M191" i="9" a="1"/>
  <c r="M191" i="9" s="1"/>
  <c r="M51" i="9" a="1"/>
  <c r="M51" i="9" s="1"/>
  <c r="C51" i="9" s="1"/>
  <c r="M86" i="9" a="1"/>
  <c r="M86" i="9" s="1"/>
  <c r="M149" i="9" a="1"/>
  <c r="M149" i="9" s="1"/>
  <c r="M110" i="9" a="1"/>
  <c r="M110" i="9" s="1"/>
  <c r="M119" i="9" a="1"/>
  <c r="M119" i="9" s="1"/>
  <c r="M98" i="9" a="1"/>
  <c r="M98" i="9" s="1"/>
  <c r="M92" i="9" a="1"/>
  <c r="M92" i="9" s="1"/>
  <c r="M130" i="9" a="1"/>
  <c r="M130" i="9" s="1"/>
  <c r="M79" i="9" a="1"/>
  <c r="M79" i="9" s="1"/>
  <c r="M160" i="9" a="1"/>
  <c r="M160" i="9" s="1"/>
  <c r="M158" i="9" a="1"/>
  <c r="M158" i="9" s="1"/>
  <c r="M141" i="9" a="1"/>
  <c r="M141" i="9" s="1"/>
  <c r="M94" i="9" a="1"/>
  <c r="M94" i="9" s="1"/>
  <c r="M19" i="9" a="1"/>
  <c r="M19" i="9" s="1"/>
  <c r="C19" i="9" s="1"/>
  <c r="M82" i="9" a="1"/>
  <c r="M82" i="9" s="1"/>
  <c r="M123" i="9" a="1"/>
  <c r="M123" i="9" s="1"/>
  <c r="M133" i="7" a="1"/>
  <c r="M133" i="7" s="1"/>
  <c r="M204" i="7" a="1"/>
  <c r="M204" i="7" s="1"/>
  <c r="M63" i="7" a="1"/>
  <c r="M63" i="7" s="1"/>
  <c r="M60" i="13" a="1"/>
  <c r="M60" i="13" s="1"/>
  <c r="C60" i="13" s="1"/>
  <c r="M116" i="13" a="1"/>
  <c r="M116" i="13" s="1"/>
  <c r="M159" i="13" a="1"/>
  <c r="M159" i="13" s="1"/>
  <c r="M81" i="13" a="1"/>
  <c r="M81" i="13" s="1"/>
  <c r="M99" i="13" a="1"/>
  <c r="M99" i="13" s="1"/>
  <c r="M25" i="13" a="1"/>
  <c r="M25" i="13" s="1"/>
  <c r="C25" i="13" s="1"/>
  <c r="M187" i="13" a="1"/>
  <c r="M187" i="13" s="1"/>
  <c r="M7" i="13" a="1"/>
  <c r="M7" i="13" s="1"/>
  <c r="C7" i="13" s="1"/>
  <c r="M138" i="13" a="1"/>
  <c r="M138" i="13" s="1"/>
  <c r="M95" i="13" a="1"/>
  <c r="M95" i="13" s="1"/>
  <c r="M37" i="13" a="1"/>
  <c r="M37" i="13" s="1"/>
  <c r="C37" i="13" s="1"/>
  <c r="M93" i="13" a="1"/>
  <c r="M93" i="13" s="1"/>
  <c r="M13" i="13" a="1"/>
  <c r="M13" i="13" s="1"/>
  <c r="C13" i="13" s="1"/>
  <c r="M12" i="13" a="1"/>
  <c r="M12" i="13" s="1"/>
  <c r="C12" i="13" s="1"/>
  <c r="M107" i="13" a="1"/>
  <c r="M107" i="13" s="1"/>
  <c r="M189" i="13" a="1"/>
  <c r="M189" i="13" s="1"/>
  <c r="M21" i="13" a="1"/>
  <c r="M21" i="13" s="1"/>
  <c r="C21" i="13" s="1"/>
  <c r="M170" i="13" a="1"/>
  <c r="M170" i="13" s="1"/>
  <c r="M37" i="5" a="1"/>
  <c r="M37" i="5" s="1"/>
  <c r="C37" i="5" s="1"/>
  <c r="M195" i="5" a="1"/>
  <c r="M195" i="5" s="1"/>
  <c r="M98" i="5" a="1"/>
  <c r="M98" i="5" s="1"/>
  <c r="M149" i="5" a="1"/>
  <c r="M149" i="5" s="1"/>
  <c r="M109" i="5" a="1"/>
  <c r="M109" i="5" s="1"/>
  <c r="M9" i="5" a="1"/>
  <c r="M9" i="5" s="1"/>
  <c r="C9" i="5" s="1"/>
  <c r="M161" i="5" a="1"/>
  <c r="M161" i="5" s="1"/>
  <c r="M136" i="5" a="1"/>
  <c r="M136" i="5" s="1"/>
  <c r="M87" i="5" a="1"/>
  <c r="M87" i="5" s="1"/>
  <c r="M52" i="5" a="1"/>
  <c r="M52" i="5" s="1"/>
  <c r="C52" i="5" s="1"/>
  <c r="M143" i="5" a="1"/>
  <c r="M143" i="5" s="1"/>
  <c r="M50" i="5" a="1"/>
  <c r="M50" i="5" s="1"/>
  <c r="C50" i="5" s="1"/>
  <c r="M44" i="5" a="1"/>
  <c r="M44" i="5" s="1"/>
  <c r="C44" i="5" s="1"/>
  <c r="M198" i="5" a="1"/>
  <c r="M198" i="5" s="1"/>
  <c r="M116" i="5" a="1"/>
  <c r="M116" i="5" s="1"/>
  <c r="M83" i="5" a="1"/>
  <c r="M83" i="5" s="1"/>
  <c r="M133" i="5" a="1"/>
  <c r="M133" i="5" s="1"/>
  <c r="M88" i="5" a="1"/>
  <c r="M88" i="5" s="1"/>
  <c r="M35" i="5" a="1"/>
  <c r="M35" i="5" s="1"/>
  <c r="C35" i="5" s="1"/>
  <c r="M199" i="5" a="1"/>
  <c r="M199" i="5" s="1"/>
  <c r="M86" i="5" a="1"/>
  <c r="M86" i="5" s="1"/>
  <c r="M6" i="5" a="1"/>
  <c r="M6" i="5" s="1"/>
  <c r="C6" i="5" s="1"/>
  <c r="M156" i="5" a="1"/>
  <c r="M156" i="5" s="1"/>
  <c r="M33" i="5" a="1"/>
  <c r="M33" i="5" s="1"/>
  <c r="C33" i="5" s="1"/>
  <c r="M33" i="6" a="1"/>
  <c r="M33" i="6" s="1"/>
  <c r="C33" i="6" s="1"/>
  <c r="M158" i="6" a="1"/>
  <c r="M158" i="6" s="1"/>
  <c r="M185" i="6" a="1"/>
  <c r="M185" i="6" s="1"/>
  <c r="M53" i="6" a="1"/>
  <c r="M53" i="6" s="1"/>
  <c r="C53" i="6" s="1"/>
  <c r="M147" i="9" a="1"/>
  <c r="M147" i="9" s="1"/>
  <c r="M97" i="9" a="1"/>
  <c r="M97" i="9" s="1"/>
  <c r="M67" i="9" a="1"/>
  <c r="M67" i="9" s="1"/>
  <c r="M18" i="9" a="1"/>
  <c r="M18" i="9" s="1"/>
  <c r="C18" i="9" s="1"/>
  <c r="M109" i="9" a="1"/>
  <c r="M109" i="9" s="1"/>
  <c r="M134" i="9" a="1"/>
  <c r="M134" i="9" s="1"/>
  <c r="M87" i="9" a="1"/>
  <c r="M87" i="9" s="1"/>
  <c r="M168" i="9" a="1"/>
  <c r="M168" i="9" s="1"/>
  <c r="M166" i="9" a="1"/>
  <c r="M166" i="9" s="1"/>
  <c r="M145" i="9" a="1"/>
  <c r="M145" i="9" s="1"/>
  <c r="M102" i="9" a="1"/>
  <c r="M102" i="9" s="1"/>
  <c r="M27" i="9" a="1"/>
  <c r="M27" i="9" s="1"/>
  <c r="C27" i="9" s="1"/>
  <c r="M90" i="9" a="1"/>
  <c r="M90" i="9" s="1"/>
  <c r="M84" i="9" a="1"/>
  <c r="M84" i="9" s="1"/>
  <c r="M126" i="9" a="1"/>
  <c r="M126" i="9" s="1"/>
  <c r="M71" i="9" a="1"/>
  <c r="M71" i="9" s="1"/>
  <c r="M152" i="9" a="1"/>
  <c r="M152" i="9" s="1"/>
  <c r="M182" i="9" a="1"/>
  <c r="M182" i="9" s="1"/>
  <c r="M165" i="7" a="1"/>
  <c r="M165" i="7" s="1"/>
  <c r="M14" i="7" a="1"/>
  <c r="M14" i="7" s="1"/>
  <c r="C14" i="7" s="1"/>
  <c r="M127" i="13" a="1"/>
  <c r="M127" i="13" s="1"/>
  <c r="M30" i="13" a="1"/>
  <c r="M30" i="13" s="1"/>
  <c r="C30" i="13" s="1"/>
  <c r="M183" i="13" a="1"/>
  <c r="M183" i="13" s="1"/>
  <c r="M162" i="13" a="1"/>
  <c r="M162" i="13" s="1"/>
  <c r="M201" i="13" a="1"/>
  <c r="M201" i="13" s="1"/>
  <c r="M65" i="13" a="1"/>
  <c r="M65" i="13" s="1"/>
  <c r="M169" i="13" a="1"/>
  <c r="M169" i="13" s="1"/>
  <c r="M113" i="13" a="1"/>
  <c r="M113" i="13" s="1"/>
  <c r="M193" i="13" a="1"/>
  <c r="M193" i="13" s="1"/>
  <c r="M72" i="13" a="1"/>
  <c r="M72" i="13" s="1"/>
  <c r="M145" i="13" a="1"/>
  <c r="M145" i="13" s="1"/>
  <c r="M61" i="13" a="1"/>
  <c r="M61" i="13" s="1"/>
  <c r="C61" i="13" s="1"/>
  <c r="M64" i="13" a="1"/>
  <c r="M64" i="13" s="1"/>
  <c r="M155" i="13" a="1"/>
  <c r="M155" i="13" s="1"/>
  <c r="M47" i="13" a="1"/>
  <c r="M47" i="13" s="1"/>
  <c r="C47" i="13" s="1"/>
  <c r="M66" i="13" a="1"/>
  <c r="M66" i="13" s="1"/>
  <c r="M160" i="13" a="1"/>
  <c r="M160" i="13" s="1"/>
  <c r="M104" i="13" a="1"/>
  <c r="M104" i="13" s="1"/>
  <c r="M162" i="5" a="1"/>
  <c r="M162" i="5" s="1"/>
  <c r="M102" i="5" a="1"/>
  <c r="M102" i="5" s="1"/>
  <c r="M69" i="5" a="1"/>
  <c r="M69" i="5" s="1"/>
  <c r="M204" i="5" a="1"/>
  <c r="M204" i="5" s="1"/>
  <c r="M111" i="5" a="1"/>
  <c r="M111" i="5" s="1"/>
  <c r="M11" i="5" a="1"/>
  <c r="M11" i="5" s="1"/>
  <c r="C11" i="5" s="1"/>
  <c r="M81" i="5" a="1"/>
  <c r="M81" i="5" s="1"/>
  <c r="M206" i="5" a="1"/>
  <c r="M206" i="5" s="1"/>
  <c r="M124" i="5" a="1"/>
  <c r="M124" i="5" s="1"/>
  <c r="M91" i="5" a="1"/>
  <c r="M91" i="5" s="1"/>
  <c r="M152" i="5" a="1"/>
  <c r="M152" i="5" s="1"/>
  <c r="M58" i="5" a="1"/>
  <c r="M58" i="5" s="1"/>
  <c r="C58" i="5" s="1"/>
  <c r="M39" i="5" a="1"/>
  <c r="M39" i="5" s="1"/>
  <c r="C39" i="5" s="1"/>
  <c r="M154" i="5" a="1"/>
  <c r="M154" i="5" s="1"/>
  <c r="M94" i="5" a="1"/>
  <c r="M94" i="5" s="1"/>
  <c r="M51" i="5" a="1"/>
  <c r="M51" i="5" s="1"/>
  <c r="C51" i="5" s="1"/>
  <c r="M196" i="5" a="1"/>
  <c r="M196" i="5" s="1"/>
  <c r="M107" i="5" a="1"/>
  <c r="M107" i="5" s="1"/>
  <c r="M15" i="5" a="1"/>
  <c r="M15" i="5" s="1"/>
  <c r="C15" i="5" s="1"/>
  <c r="M205" i="5" a="1"/>
  <c r="M205" i="5" s="1"/>
  <c r="M187" i="5" a="1"/>
  <c r="M187" i="5" s="1"/>
  <c r="M90" i="5" a="1"/>
  <c r="M90" i="5" s="1"/>
  <c r="M176" i="5" a="1"/>
  <c r="M176" i="5" s="1"/>
  <c r="M115" i="5" a="1"/>
  <c r="M115" i="5" s="1"/>
  <c r="M40" i="5" a="1"/>
  <c r="M40" i="5" s="1"/>
  <c r="C40" i="5" s="1"/>
  <c r="M153" i="5" a="1"/>
  <c r="M153" i="5" s="1"/>
  <c r="M128" i="5" a="1"/>
  <c r="M128" i="5" s="1"/>
  <c r="M79" i="5" a="1"/>
  <c r="M79" i="5" s="1"/>
  <c r="M47" i="5" a="1"/>
  <c r="M47" i="5" s="1"/>
  <c r="C47" i="5" s="1"/>
  <c r="M67" i="5" a="1"/>
  <c r="M67" i="5" s="1"/>
  <c r="M20" i="5" a="1"/>
  <c r="M20" i="5" s="1"/>
  <c r="C20" i="5" s="1"/>
  <c r="M145" i="1" a="1"/>
  <c r="M145" i="1" s="1"/>
  <c r="M21" i="6" a="1"/>
  <c r="M21" i="6" s="1"/>
  <c r="C21" i="6" s="1"/>
  <c r="M124" i="10" a="1"/>
  <c r="M124" i="10" s="1"/>
  <c r="M195" i="10" a="1"/>
  <c r="M195" i="10" s="1"/>
  <c r="M10" i="6" a="1"/>
  <c r="M10" i="6" s="1"/>
  <c r="C10" i="6" s="1"/>
  <c r="M113" i="1" a="1"/>
  <c r="M113" i="1" s="1"/>
  <c r="M147" i="6" a="1"/>
  <c r="M147" i="6" s="1"/>
  <c r="M38" i="6" a="1"/>
  <c r="M38" i="6" s="1"/>
  <c r="C38" i="6" s="1"/>
  <c r="M43" i="6" a="1"/>
  <c r="M43" i="6" s="1"/>
  <c r="C43" i="6" s="1"/>
  <c r="M71" i="6" a="1"/>
  <c r="M71" i="6" s="1"/>
  <c r="M23" i="10" a="1"/>
  <c r="M23" i="10" s="1"/>
  <c r="C23" i="10" s="1"/>
  <c r="M89" i="10" a="1"/>
  <c r="M89" i="10" s="1"/>
  <c r="M74" i="10" a="1"/>
  <c r="M74" i="10" s="1"/>
  <c r="M19" i="10" a="1"/>
  <c r="M19" i="10" s="1"/>
  <c r="C19" i="10" s="1"/>
  <c r="M26" i="10" a="1"/>
  <c r="M26" i="10" s="1"/>
  <c r="C26" i="10" s="1"/>
  <c r="M10" i="10" a="1"/>
  <c r="M10" i="10" s="1"/>
  <c r="C10" i="10" s="1"/>
  <c r="M62" i="10" a="1"/>
  <c r="M62" i="10" s="1"/>
  <c r="C62" i="10" s="1"/>
  <c r="M133" i="10" a="1"/>
  <c r="M133" i="10" s="1"/>
  <c r="M41" i="10" a="1"/>
  <c r="M41" i="10" s="1"/>
  <c r="C41" i="10" s="1"/>
  <c r="M21" i="10" a="1"/>
  <c r="M21" i="10" s="1"/>
  <c r="C21" i="10" s="1"/>
  <c r="M72" i="10" a="1"/>
  <c r="M72" i="10" s="1"/>
  <c r="M92" i="10" a="1"/>
  <c r="M92" i="10" s="1"/>
  <c r="M123" i="10" a="1"/>
  <c r="M123" i="10" s="1"/>
  <c r="M118" i="10" a="1"/>
  <c r="M118" i="10" s="1"/>
  <c r="M81" i="10" a="1"/>
  <c r="M81" i="10" s="1"/>
  <c r="M54" i="10" a="1"/>
  <c r="M54" i="10" s="1"/>
  <c r="C54" i="10" s="1"/>
  <c r="M132" i="10" a="1"/>
  <c r="M132" i="10" s="1"/>
  <c r="M15" i="7" a="1"/>
  <c r="M15" i="7" s="1"/>
  <c r="C15" i="7" s="1"/>
  <c r="M161" i="7" a="1"/>
  <c r="M161" i="7" s="1"/>
  <c r="M97" i="7" a="1"/>
  <c r="M97" i="7" s="1"/>
  <c r="M182" i="11" a="1"/>
  <c r="M182" i="11" s="1"/>
  <c r="M6" i="6" a="1"/>
  <c r="M6" i="6" s="1"/>
  <c r="C6" i="6" s="1"/>
  <c r="M9" i="6" a="1"/>
  <c r="M9" i="6" s="1"/>
  <c r="C9" i="6" s="1"/>
  <c r="M112" i="6" a="1"/>
  <c r="M112" i="6" s="1"/>
  <c r="M88" i="6" a="1"/>
  <c r="M88" i="6" s="1"/>
  <c r="M58" i="1" a="1"/>
  <c r="M58" i="1" s="1"/>
  <c r="C58" i="1" s="1"/>
  <c r="M18" i="1" a="1"/>
  <c r="M18" i="1" s="1"/>
  <c r="C18" i="1" s="1"/>
  <c r="M20" i="6" a="1"/>
  <c r="M20" i="6" s="1"/>
  <c r="C20" i="6" s="1"/>
  <c r="M12" i="6" a="1"/>
  <c r="M12" i="6" s="1"/>
  <c r="C12" i="6" s="1"/>
  <c r="M23" i="6" a="1"/>
  <c r="M23" i="6" s="1"/>
  <c r="C23" i="6" s="1"/>
  <c r="M30" i="6" a="1"/>
  <c r="M30" i="6" s="1"/>
  <c r="C30" i="6" s="1"/>
  <c r="M11" i="6" a="1"/>
  <c r="M11" i="6" s="1"/>
  <c r="C11" i="6" s="1"/>
  <c r="M155" i="6" a="1"/>
  <c r="M155" i="6" s="1"/>
  <c r="M55" i="6" a="1"/>
  <c r="M55" i="6" s="1"/>
  <c r="C55" i="6" s="1"/>
  <c r="M129" i="6" a="1"/>
  <c r="M129" i="6" s="1"/>
  <c r="M34" i="6" a="1"/>
  <c r="M34" i="6" s="1"/>
  <c r="C34" i="6" s="1"/>
  <c r="M171" i="6" a="1"/>
  <c r="M171" i="6" s="1"/>
  <c r="M28" i="6" a="1"/>
  <c r="M28" i="6" s="1"/>
  <c r="C28" i="6" s="1"/>
  <c r="M91" i="6" a="1"/>
  <c r="M91" i="6" s="1"/>
  <c r="M142" i="6" a="1"/>
  <c r="M142" i="6" s="1"/>
  <c r="M173" i="6" a="1"/>
  <c r="M173" i="6" s="1"/>
  <c r="M115" i="6" a="1"/>
  <c r="M115" i="6" s="1"/>
  <c r="M133" i="6" a="1"/>
  <c r="M133" i="6" s="1"/>
  <c r="M190" i="6" a="1"/>
  <c r="M190" i="6" s="1"/>
  <c r="M143" i="10" a="1"/>
  <c r="M143" i="10" s="1"/>
  <c r="M20" i="10" a="1"/>
  <c r="M20" i="10" s="1"/>
  <c r="C20" i="10" s="1"/>
  <c r="M58" i="10" a="1"/>
  <c r="M58" i="10" s="1"/>
  <c r="C58" i="10" s="1"/>
  <c r="M151" i="7" a="1"/>
  <c r="M151" i="7" s="1"/>
  <c r="M162" i="7" a="1"/>
  <c r="M162" i="7" s="1"/>
  <c r="M184" i="7" a="1"/>
  <c r="M184" i="7" s="1"/>
  <c r="M167" i="7" a="1"/>
  <c r="M167" i="7" s="1"/>
  <c r="M9" i="7" a="1"/>
  <c r="M9" i="7" s="1"/>
  <c r="C9" i="7" s="1"/>
  <c r="M21" i="7" a="1"/>
  <c r="M21" i="7" s="1"/>
  <c r="C21" i="7" s="1"/>
  <c r="M25" i="7" a="1"/>
  <c r="M25" i="7" s="1"/>
  <c r="C25" i="7" s="1"/>
  <c r="M20" i="7" a="1"/>
  <c r="M20" i="7" s="1"/>
  <c r="C20" i="7" s="1"/>
  <c r="M205" i="7" a="1"/>
  <c r="M205" i="7" s="1"/>
  <c r="M31" i="7" a="1"/>
  <c r="M31" i="7" s="1"/>
  <c r="C31" i="7" s="1"/>
  <c r="M160" i="7" a="1"/>
  <c r="M160" i="7" s="1"/>
  <c r="M77" i="7" a="1"/>
  <c r="M77" i="7" s="1"/>
  <c r="M67" i="7" a="1"/>
  <c r="M67" i="7" s="1"/>
  <c r="M142" i="7" a="1"/>
  <c r="M142" i="7" s="1"/>
  <c r="M39" i="7" a="1"/>
  <c r="M39" i="7" s="1"/>
  <c r="C39" i="7" s="1"/>
  <c r="M90" i="7" a="1"/>
  <c r="M90" i="7" s="1"/>
  <c r="M72" i="7" a="1"/>
  <c r="M72" i="7" s="1"/>
  <c r="M91" i="7" a="1"/>
  <c r="M91" i="7" s="1"/>
  <c r="M104" i="7" a="1"/>
  <c r="M104" i="7" s="1"/>
  <c r="M24" i="6" a="1"/>
  <c r="M24" i="6" s="1"/>
  <c r="C24" i="6" s="1"/>
  <c r="M42" i="6" a="1"/>
  <c r="M42" i="6" s="1"/>
  <c r="C42" i="6" s="1"/>
  <c r="M13" i="6" a="1"/>
  <c r="M13" i="6" s="1"/>
  <c r="C13" i="6" s="1"/>
  <c r="M50" i="6" a="1"/>
  <c r="M50" i="6" s="1"/>
  <c r="C50" i="6" s="1"/>
  <c r="M139" i="6" a="1"/>
  <c r="M139" i="6" s="1"/>
  <c r="M22" i="6" a="1"/>
  <c r="M22" i="6" s="1"/>
  <c r="C22" i="6" s="1"/>
  <c r="M79" i="6" a="1"/>
  <c r="M79" i="6" s="1"/>
  <c r="M59" i="6" a="1"/>
  <c r="M59" i="6" s="1"/>
  <c r="C59" i="6" s="1"/>
  <c r="M87" i="6" a="1"/>
  <c r="M87" i="6" s="1"/>
  <c r="M177" i="6" a="1"/>
  <c r="M177" i="6" s="1"/>
  <c r="M156" i="6" a="1"/>
  <c r="M156" i="6" s="1"/>
  <c r="M149" i="6" a="1"/>
  <c r="M149" i="6" s="1"/>
  <c r="M187" i="6" a="1"/>
  <c r="M187" i="6" s="1"/>
  <c r="M182" i="7" a="1"/>
  <c r="M182" i="7" s="1"/>
  <c r="M13" i="7" a="1"/>
  <c r="M13" i="7" s="1"/>
  <c r="C13" i="7" s="1"/>
  <c r="M111" i="7" a="1"/>
  <c r="M111" i="7" s="1"/>
  <c r="M173" i="7" a="1"/>
  <c r="M173" i="7" s="1"/>
  <c r="M123" i="7" a="1"/>
  <c r="M123" i="7" s="1"/>
  <c r="M41" i="7" a="1"/>
  <c r="M41" i="7" s="1"/>
  <c r="C41" i="7" s="1"/>
  <c r="M137" i="7" a="1"/>
  <c r="M137" i="7" s="1"/>
  <c r="M45" i="7" a="1"/>
  <c r="M45" i="7" s="1"/>
  <c r="C45" i="7" s="1"/>
  <c r="M143" i="7" a="1"/>
  <c r="M143" i="7" s="1"/>
  <c r="M29" i="7" a="1"/>
  <c r="M29" i="7" s="1"/>
  <c r="C29" i="7" s="1"/>
  <c r="M81" i="7" a="1"/>
  <c r="M81" i="7" s="1"/>
  <c r="M141" i="7" a="1"/>
  <c r="M141" i="7" s="1"/>
  <c r="M70" i="7" a="1"/>
  <c r="M70" i="7" s="1"/>
  <c r="M105" i="7" a="1"/>
  <c r="M105" i="7" s="1"/>
  <c r="M106" i="7" a="1"/>
  <c r="M106" i="7" s="1"/>
  <c r="M88" i="7" a="1"/>
  <c r="M88" i="7" s="1"/>
  <c r="M134" i="7" a="1"/>
  <c r="M134" i="7" s="1"/>
  <c r="M107" i="7" a="1"/>
  <c r="M107" i="7" s="1"/>
  <c r="M131" i="6" a="1"/>
  <c r="M131" i="6" s="1"/>
  <c r="M123" i="6" a="1"/>
  <c r="M123" i="6" s="1"/>
  <c r="M82" i="6" a="1"/>
  <c r="M82" i="6" s="1"/>
  <c r="M120" i="6" a="1"/>
  <c r="M120" i="6" s="1"/>
  <c r="M99" i="6" a="1"/>
  <c r="M99" i="6" s="1"/>
  <c r="M178" i="6" a="1"/>
  <c r="M178" i="6" s="1"/>
  <c r="M149" i="7" a="1"/>
  <c r="M149" i="7" s="1"/>
  <c r="M178" i="7" a="1"/>
  <c r="M178" i="7" s="1"/>
  <c r="M139" i="7" a="1"/>
  <c r="M139" i="7" s="1"/>
  <c r="M206" i="7" a="1"/>
  <c r="M206" i="7" s="1"/>
  <c r="M132" i="7" a="1"/>
  <c r="M132" i="7" s="1"/>
  <c r="M32" i="7" a="1"/>
  <c r="M32" i="7" s="1"/>
  <c r="C32" i="7" s="1"/>
  <c r="M195" i="7" a="1"/>
  <c r="M195" i="7" s="1"/>
  <c r="M18" i="7" a="1"/>
  <c r="M18" i="7" s="1"/>
  <c r="C18" i="7" s="1"/>
  <c r="M145" i="7" a="1"/>
  <c r="M145" i="7" s="1"/>
  <c r="M47" i="7" a="1"/>
  <c r="M47" i="7" s="1"/>
  <c r="C47" i="7" s="1"/>
  <c r="M85" i="7" a="1"/>
  <c r="M85" i="7" s="1"/>
  <c r="M57" i="7" a="1"/>
  <c r="M57" i="7" s="1"/>
  <c r="C57" i="7" s="1"/>
  <c r="M54" i="7" a="1"/>
  <c r="M54" i="7" s="1"/>
  <c r="C54" i="7" s="1"/>
  <c r="M38" i="7" a="1"/>
  <c r="M38" i="7" s="1"/>
  <c r="C38" i="7" s="1"/>
  <c r="M55" i="7" a="1"/>
  <c r="M55" i="7" s="1"/>
  <c r="C55" i="7" s="1"/>
  <c r="M75" i="7" a="1"/>
  <c r="M75" i="7" s="1"/>
  <c r="D64" i="10"/>
  <c r="C70" i="10"/>
  <c r="C76" i="10" s="1"/>
  <c r="M199" i="1" a="1"/>
  <c r="M199" i="1" s="1"/>
  <c r="M64" i="1" a="1"/>
  <c r="M64" i="1" s="1"/>
  <c r="M104" i="1" a="1"/>
  <c r="M104" i="1" s="1"/>
  <c r="M182" i="1" a="1"/>
  <c r="M182" i="1" s="1"/>
  <c r="M7" i="6" a="1"/>
  <c r="M7" i="6" s="1"/>
  <c r="C7" i="6" s="1"/>
  <c r="M74" i="6" a="1"/>
  <c r="M74" i="6" s="1"/>
  <c r="M94" i="6" a="1"/>
  <c r="M94" i="6" s="1"/>
  <c r="M68" i="6" a="1"/>
  <c r="M68" i="6" s="1"/>
  <c r="M165" i="6" a="1"/>
  <c r="M165" i="6" s="1"/>
  <c r="M201" i="6" a="1"/>
  <c r="M201" i="6" s="1"/>
  <c r="M67" i="6" a="1"/>
  <c r="M67" i="6" s="1"/>
  <c r="M46" i="6" a="1"/>
  <c r="M46" i="6" s="1"/>
  <c r="C46" i="6" s="1"/>
  <c r="M143" i="6" a="1"/>
  <c r="M143" i="6" s="1"/>
  <c r="M95" i="6" a="1"/>
  <c r="M95" i="6" s="1"/>
  <c r="M92" i="6" a="1"/>
  <c r="M92" i="6" s="1"/>
  <c r="M114" i="6" a="1"/>
  <c r="M114" i="6" s="1"/>
  <c r="M121" i="6" a="1"/>
  <c r="M121" i="6" s="1"/>
  <c r="M148" i="6" a="1"/>
  <c r="M148" i="6" s="1"/>
  <c r="M125" i="6" a="1"/>
  <c r="M125" i="6" s="1"/>
  <c r="M121" i="1" a="1"/>
  <c r="M121" i="1" s="1"/>
  <c r="M19" i="1" a="1"/>
  <c r="M19" i="1" s="1"/>
  <c r="C19" i="1" s="1"/>
  <c r="M33" i="1" a="1"/>
  <c r="M33" i="1" s="1"/>
  <c r="C33" i="1" s="1"/>
  <c r="M132" i="1" a="1"/>
  <c r="M132" i="1" s="1"/>
  <c r="M42" i="1" a="1"/>
  <c r="M42" i="1" s="1"/>
  <c r="C42" i="1" s="1"/>
  <c r="M156" i="1" a="1"/>
  <c r="M156" i="1" s="1"/>
  <c r="M157" i="1" a="1"/>
  <c r="M157" i="1" s="1"/>
  <c r="M41" i="1" a="1"/>
  <c r="M41" i="1" s="1"/>
  <c r="C41" i="1" s="1"/>
  <c r="M138" i="1" a="1"/>
  <c r="M138" i="1" s="1"/>
  <c r="M116" i="1" a="1"/>
  <c r="M116" i="1" s="1"/>
  <c r="M48" i="6" a="1"/>
  <c r="M48" i="6" s="1"/>
  <c r="C48" i="6" s="1"/>
  <c r="M118" i="6" a="1"/>
  <c r="M118" i="6" s="1"/>
  <c r="M78" i="6" a="1"/>
  <c r="M78" i="6" s="1"/>
  <c r="M60" i="6" a="1"/>
  <c r="M60" i="6" s="1"/>
  <c r="C60" i="6" s="1"/>
  <c r="M93" i="6" a="1"/>
  <c r="M93" i="6" s="1"/>
  <c r="M188" i="6" a="1"/>
  <c r="M188" i="6" s="1"/>
  <c r="M133" i="1" a="1"/>
  <c r="M133" i="1" s="1"/>
  <c r="M21" i="1" a="1"/>
  <c r="M21" i="1" s="1"/>
  <c r="C21" i="1" s="1"/>
  <c r="M40" i="1" a="1"/>
  <c r="M40" i="1" s="1"/>
  <c r="C40" i="1" s="1"/>
  <c r="M20" i="1" a="1"/>
  <c r="M20" i="1" s="1"/>
  <c r="C20" i="1" s="1"/>
  <c r="M153" i="1" a="1"/>
  <c r="M153" i="1" s="1"/>
  <c r="M83" i="1" a="1"/>
  <c r="M83" i="1" s="1"/>
  <c r="M152" i="6" a="1"/>
  <c r="M152" i="6" s="1"/>
  <c r="M137" i="6" a="1"/>
  <c r="M137" i="6" s="1"/>
  <c r="M199" i="6" a="1"/>
  <c r="M199" i="6" s="1"/>
  <c r="M130" i="6" a="1"/>
  <c r="M130" i="6" s="1"/>
  <c r="M80" i="6" a="1"/>
  <c r="M80" i="6" s="1"/>
  <c r="M184" i="6" a="1"/>
  <c r="M184" i="6" s="1"/>
  <c r="M16" i="6" a="1"/>
  <c r="M16" i="6" s="1"/>
  <c r="C16" i="6" s="1"/>
  <c r="M19" i="6" a="1"/>
  <c r="M19" i="6" s="1"/>
  <c r="C19" i="6" s="1"/>
  <c r="M163" i="6" a="1"/>
  <c r="M163" i="6" s="1"/>
  <c r="M17" i="6" a="1"/>
  <c r="M17" i="6" s="1"/>
  <c r="C17" i="6" s="1"/>
  <c r="M14" i="6" a="1"/>
  <c r="M14" i="6" s="1"/>
  <c r="C14" i="6" s="1"/>
  <c r="C100" i="6" s="1"/>
  <c r="M25" i="6" a="1"/>
  <c r="M25" i="6" s="1"/>
  <c r="C25" i="6" s="1"/>
  <c r="M90" i="6" a="1"/>
  <c r="M90" i="6" s="1"/>
  <c r="M27" i="6" a="1"/>
  <c r="M27" i="6" s="1"/>
  <c r="C27" i="6" s="1"/>
  <c r="M37" i="6" a="1"/>
  <c r="M37" i="6" s="1"/>
  <c r="C37" i="6" s="1"/>
  <c r="M100" i="6" a="1"/>
  <c r="M100" i="6" s="1"/>
  <c r="M197" i="6" a="1"/>
  <c r="M197" i="6" s="1"/>
  <c r="M135" i="6" a="1"/>
  <c r="M135" i="6" s="1"/>
  <c r="M8" i="6" a="1"/>
  <c r="M8" i="6" s="1"/>
  <c r="C8" i="6" s="1"/>
  <c r="M52" i="6" a="1"/>
  <c r="M52" i="6" s="1"/>
  <c r="C52" i="6" s="1"/>
  <c r="M45" i="6" a="1"/>
  <c r="M45" i="6" s="1"/>
  <c r="C45" i="6" s="1"/>
  <c r="M160" i="6" a="1"/>
  <c r="M160" i="6" s="1"/>
  <c r="M57" i="6" a="1"/>
  <c r="M57" i="6" s="1"/>
  <c r="C57" i="6" s="1"/>
  <c r="M111" i="6" a="1"/>
  <c r="M111" i="6" s="1"/>
  <c r="M138" i="6" a="1"/>
  <c r="M138" i="6" s="1"/>
  <c r="M194" i="6" a="1"/>
  <c r="M194" i="6" s="1"/>
  <c r="M54" i="6" a="1"/>
  <c r="M54" i="6" s="1"/>
  <c r="C54" i="6" s="1"/>
  <c r="M98" i="6" a="1"/>
  <c r="M98" i="6" s="1"/>
  <c r="M203" i="6" a="1"/>
  <c r="M203" i="6" s="1"/>
  <c r="M105" i="6" a="1"/>
  <c r="M105" i="6" s="1"/>
  <c r="M168" i="6" a="1"/>
  <c r="M168" i="6" s="1"/>
  <c r="M200" i="6" a="1"/>
  <c r="M200" i="6" s="1"/>
  <c r="M70" i="6" a="1"/>
  <c r="M70" i="6" s="1"/>
  <c r="M174" i="6" a="1"/>
  <c r="M174" i="6" s="1"/>
  <c r="M206" i="6" a="1"/>
  <c r="M206" i="6" s="1"/>
  <c r="M76" i="6" a="1"/>
  <c r="M76" i="6" s="1"/>
  <c r="M102" i="6" a="1"/>
  <c r="M102" i="6" s="1"/>
  <c r="M134" i="6" a="1"/>
  <c r="M134" i="6" s="1"/>
  <c r="M183" i="6" a="1"/>
  <c r="M183" i="6" s="1"/>
  <c r="M65" i="6" a="1"/>
  <c r="M65" i="6" s="1"/>
  <c r="M109" i="6" a="1"/>
  <c r="M109" i="6" s="1"/>
  <c r="M172" i="6" a="1"/>
  <c r="M172" i="6" s="1"/>
  <c r="M204" i="6" a="1"/>
  <c r="M204" i="6" s="1"/>
  <c r="M96" i="6" a="1"/>
  <c r="M96" i="6" s="1"/>
  <c r="M31" i="6" a="1"/>
  <c r="M31" i="6" s="1"/>
  <c r="C31" i="6" s="1"/>
  <c r="M84" i="6" a="1"/>
  <c r="M84" i="6" s="1"/>
  <c r="M128" i="6" a="1"/>
  <c r="M128" i="6" s="1"/>
  <c r="M116" i="6" a="1"/>
  <c r="M116" i="6" s="1"/>
  <c r="M29" i="6" a="1"/>
  <c r="M29" i="6" s="1"/>
  <c r="C29" i="6" s="1"/>
  <c r="M40" i="6" a="1"/>
  <c r="M40" i="6" s="1"/>
  <c r="C40" i="6" s="1"/>
  <c r="M75" i="6" a="1"/>
  <c r="M75" i="6" s="1"/>
  <c r="M145" i="6" a="1"/>
  <c r="M145" i="6" s="1"/>
  <c r="M189" i="6" a="1"/>
  <c r="M189" i="6" s="1"/>
  <c r="M44" i="6" a="1"/>
  <c r="M44" i="6" s="1"/>
  <c r="C44" i="6" s="1"/>
  <c r="M89" i="6" a="1"/>
  <c r="M89" i="6" s="1"/>
  <c r="M181" i="6" a="1"/>
  <c r="M181" i="6" s="1"/>
  <c r="M39" i="6" a="1"/>
  <c r="M39" i="6" s="1"/>
  <c r="C39" i="6" s="1"/>
  <c r="M49" i="6" a="1"/>
  <c r="M49" i="6" s="1"/>
  <c r="C49" i="6" s="1"/>
  <c r="M161" i="6" a="1"/>
  <c r="M161" i="6" s="1"/>
  <c r="M193" i="6" a="1"/>
  <c r="M193" i="6" s="1"/>
  <c r="M63" i="6" a="1"/>
  <c r="M63" i="6" s="1"/>
  <c r="M51" i="6" a="1"/>
  <c r="M51" i="6" s="1"/>
  <c r="C51" i="6" s="1"/>
  <c r="M85" i="6" a="1"/>
  <c r="M85" i="6" s="1"/>
  <c r="M103" i="6" a="1"/>
  <c r="M103" i="6" s="1"/>
  <c r="M119" i="6" a="1"/>
  <c r="M119" i="6" s="1"/>
  <c r="M140" i="6" a="1"/>
  <c r="M140" i="6" s="1"/>
  <c r="M126" i="6" a="1"/>
  <c r="M126" i="6" s="1"/>
  <c r="M166" i="6" a="1"/>
  <c r="M166" i="6" s="1"/>
  <c r="M182" i="6" a="1"/>
  <c r="M182" i="6" s="1"/>
  <c r="M198" i="6" a="1"/>
  <c r="M198" i="6" s="1"/>
  <c r="M41" i="6" a="1"/>
  <c r="M41" i="6" s="1"/>
  <c r="C41" i="6" s="1"/>
  <c r="M58" i="6" a="1"/>
  <c r="M58" i="6" s="1"/>
  <c r="C58" i="6" s="1"/>
  <c r="M151" i="6" a="1"/>
  <c r="M151" i="6" s="1"/>
  <c r="M81" i="6" a="1"/>
  <c r="M81" i="6" s="1"/>
  <c r="M136" i="6" a="1"/>
  <c r="M136" i="6" s="1"/>
  <c r="M153" i="6" a="1"/>
  <c r="M153" i="6" s="1"/>
  <c r="M106" i="6" a="1"/>
  <c r="M106" i="6" s="1"/>
  <c r="M122" i="6" a="1"/>
  <c r="M122" i="6" s="1"/>
  <c r="M167" i="6" a="1"/>
  <c r="M167" i="6" s="1"/>
  <c r="M175" i="6" a="1"/>
  <c r="M175" i="6" s="1"/>
  <c r="M191" i="6" a="1"/>
  <c r="M191" i="6" s="1"/>
  <c r="M207" i="6" a="1"/>
  <c r="M207" i="6" s="1"/>
  <c r="M127" i="6" a="1"/>
  <c r="M127" i="6" s="1"/>
  <c r="M77" i="6" a="1"/>
  <c r="M77" i="6" s="1"/>
  <c r="M97" i="6" a="1"/>
  <c r="M97" i="6" s="1"/>
  <c r="M113" i="6" a="1"/>
  <c r="M113" i="6" s="1"/>
  <c r="M132" i="6" a="1"/>
  <c r="M132" i="6" s="1"/>
  <c r="M141" i="6" a="1"/>
  <c r="M141" i="6" s="1"/>
  <c r="M162" i="6" a="1"/>
  <c r="M162" i="6" s="1"/>
  <c r="M176" i="6" a="1"/>
  <c r="M176" i="6" s="1"/>
  <c r="M192" i="6" a="1"/>
  <c r="M192" i="6" s="1"/>
  <c r="M15" i="6" a="1"/>
  <c r="M15" i="6" s="1"/>
  <c r="C15" i="6" s="1"/>
  <c r="C92" i="6" s="1"/>
  <c r="M73" i="6" a="1"/>
  <c r="M73" i="6" s="1"/>
  <c r="M66" i="6" a="1"/>
  <c r="M66" i="6" s="1"/>
  <c r="M36" i="6" a="1"/>
  <c r="M36" i="6" s="1"/>
  <c r="C36" i="6" s="1"/>
  <c r="M56" i="6" a="1"/>
  <c r="M56" i="6" s="1"/>
  <c r="C56" i="6" s="1"/>
  <c r="M104" i="6" a="1"/>
  <c r="M104" i="6" s="1"/>
  <c r="M205" i="6" a="1"/>
  <c r="M205" i="6" s="1"/>
  <c r="M144" i="6" a="1"/>
  <c r="M144" i="6" s="1"/>
  <c r="M32" i="6" a="1"/>
  <c r="M32" i="6" s="1"/>
  <c r="C32" i="6" s="1"/>
  <c r="M35" i="6" a="1"/>
  <c r="M35" i="6" s="1"/>
  <c r="C35" i="6" s="1"/>
  <c r="M62" i="6" a="1"/>
  <c r="M62" i="6" s="1"/>
  <c r="C62" i="6" s="1"/>
  <c r="M108" i="6" a="1"/>
  <c r="M108" i="6" s="1"/>
  <c r="M47" i="6" a="1"/>
  <c r="M47" i="6" s="1"/>
  <c r="C47" i="6" s="1"/>
  <c r="M72" i="6" a="1"/>
  <c r="M72" i="6" s="1"/>
  <c r="M69" i="6" a="1"/>
  <c r="M69" i="6" s="1"/>
  <c r="M107" i="6" a="1"/>
  <c r="M107" i="6" s="1"/>
  <c r="M124" i="6" a="1"/>
  <c r="M124" i="6" s="1"/>
  <c r="M154" i="6" a="1"/>
  <c r="M154" i="6" s="1"/>
  <c r="M170" i="6" a="1"/>
  <c r="M170" i="6" s="1"/>
  <c r="M186" i="6" a="1"/>
  <c r="M186" i="6" s="1"/>
  <c r="M202" i="6" a="1"/>
  <c r="M202" i="6" s="1"/>
  <c r="M86" i="6" a="1"/>
  <c r="M86" i="6" s="1"/>
  <c r="M64" i="6" a="1"/>
  <c r="M64" i="6" s="1"/>
  <c r="M169" i="6" a="1"/>
  <c r="M169" i="6" s="1"/>
  <c r="M110" i="6" a="1"/>
  <c r="M110" i="6" s="1"/>
  <c r="M150" i="6" a="1"/>
  <c r="M150" i="6" s="1"/>
  <c r="M179" i="6" a="1"/>
  <c r="M179" i="6" s="1"/>
  <c r="M195" i="6" a="1"/>
  <c r="M195" i="6" s="1"/>
  <c r="M61" i="6" a="1"/>
  <c r="M61" i="6" s="1"/>
  <c r="C61" i="6" s="1"/>
  <c r="M159" i="6" a="1"/>
  <c r="M159" i="6" s="1"/>
  <c r="M101" i="6" a="1"/>
  <c r="M101" i="6" s="1"/>
  <c r="M117" i="6" a="1"/>
  <c r="M117" i="6" s="1"/>
  <c r="M157" i="6" a="1"/>
  <c r="M157" i="6" s="1"/>
  <c r="M146" i="6" a="1"/>
  <c r="M146" i="6" s="1"/>
  <c r="M164" i="6" a="1"/>
  <c r="M164" i="6" s="1"/>
  <c r="M180" i="6" a="1"/>
  <c r="M180" i="6" s="1"/>
  <c r="M196" i="6" a="1"/>
  <c r="M196" i="6" s="1"/>
  <c r="M73" i="13" a="1"/>
  <c r="M73" i="13" s="1"/>
  <c r="M90" i="13" a="1"/>
  <c r="M90" i="13" s="1"/>
  <c r="M63" i="13" a="1"/>
  <c r="M63" i="13" s="1"/>
  <c r="M178" i="13" a="1"/>
  <c r="M178" i="13" s="1"/>
  <c r="M152" i="13" a="1"/>
  <c r="M152" i="13" s="1"/>
  <c r="M137" i="13" a="1"/>
  <c r="M137" i="13" s="1"/>
  <c r="M19" i="13" a="1"/>
  <c r="M19" i="13" s="1"/>
  <c r="C19" i="13" s="1"/>
  <c r="M124" i="13" a="1"/>
  <c r="M124" i="13" s="1"/>
  <c r="M108" i="13" a="1"/>
  <c r="M108" i="13" s="1"/>
  <c r="M10" i="13" a="1"/>
  <c r="M10" i="13" s="1"/>
  <c r="C10" i="13" s="1"/>
  <c r="M71" i="13" a="1"/>
  <c r="M71" i="13" s="1"/>
  <c r="M92" i="13" a="1"/>
  <c r="M92" i="13" s="1"/>
  <c r="M182" i="13" a="1"/>
  <c r="M182" i="13" s="1"/>
  <c r="M84" i="13" a="1"/>
  <c r="M84" i="13" s="1"/>
  <c r="M17" i="13" a="1"/>
  <c r="M17" i="13" s="1"/>
  <c r="C17" i="13" s="1"/>
  <c r="M38" i="13" a="1"/>
  <c r="M38" i="13" s="1"/>
  <c r="C38" i="13" s="1"/>
  <c r="M89" i="13" a="1"/>
  <c r="M89" i="13" s="1"/>
  <c r="M55" i="13" a="1"/>
  <c r="M55" i="13" s="1"/>
  <c r="C55" i="13" s="1"/>
  <c r="M22" i="13" a="1"/>
  <c r="M22" i="13" s="1"/>
  <c r="C22" i="13" s="1"/>
  <c r="M98" i="13" a="1"/>
  <c r="M98" i="13" s="1"/>
  <c r="M86" i="13" a="1"/>
  <c r="M86" i="13" s="1"/>
  <c r="M101" i="13" a="1"/>
  <c r="M101" i="13" s="1"/>
  <c r="M149" i="13" a="1"/>
  <c r="M149" i="13" s="1"/>
  <c r="M94" i="13" a="1"/>
  <c r="M94" i="13" s="1"/>
  <c r="M126" i="13" a="1"/>
  <c r="M126" i="13" s="1"/>
  <c r="M122" i="13" a="1"/>
  <c r="M122" i="13" s="1"/>
  <c r="M151" i="13" a="1"/>
  <c r="M151" i="13" s="1"/>
  <c r="M29" i="13" a="1"/>
  <c r="M29" i="13" s="1"/>
  <c r="C29" i="13" s="1"/>
  <c r="M121" i="13" a="1"/>
  <c r="M121" i="13" s="1"/>
  <c r="M186" i="13" a="1"/>
  <c r="M186" i="13" s="1"/>
  <c r="M192" i="13" a="1"/>
  <c r="M192" i="13" s="1"/>
  <c r="M158" i="13" a="1"/>
  <c r="M158" i="13" s="1"/>
  <c r="M110" i="13" a="1"/>
  <c r="M110" i="13" s="1"/>
  <c r="M91" i="13" a="1"/>
  <c r="M91" i="13" s="1"/>
  <c r="M59" i="13" a="1"/>
  <c r="M59" i="13" s="1"/>
  <c r="C59" i="13" s="1"/>
  <c r="M185" i="13" a="1"/>
  <c r="M185" i="13" s="1"/>
  <c r="M163" i="13" a="1"/>
  <c r="M163" i="13" s="1"/>
  <c r="M167" i="13" a="1"/>
  <c r="M167" i="13" s="1"/>
  <c r="M202" i="13" a="1"/>
  <c r="M202" i="13" s="1"/>
  <c r="M200" i="13" a="1"/>
  <c r="M200" i="13" s="1"/>
  <c r="M174" i="13" a="1"/>
  <c r="M174" i="13" s="1"/>
  <c r="M199" i="13" a="1"/>
  <c r="M199" i="13" s="1"/>
  <c r="M79" i="13" a="1"/>
  <c r="M79" i="13" s="1"/>
  <c r="M35" i="13" a="1"/>
  <c r="M35" i="13" s="1"/>
  <c r="C35" i="13" s="1"/>
  <c r="M153" i="13" a="1"/>
  <c r="M153" i="13" s="1"/>
  <c r="M24" i="13" a="1"/>
  <c r="M24" i="13" s="1"/>
  <c r="C24" i="13" s="1"/>
  <c r="M154" i="13" a="1"/>
  <c r="M154" i="13" s="1"/>
  <c r="M173" i="13" a="1"/>
  <c r="M173" i="13" s="1"/>
  <c r="M196" i="13" a="1"/>
  <c r="M196" i="13" s="1"/>
  <c r="M50" i="13" a="1"/>
  <c r="M50" i="13" s="1"/>
  <c r="C50" i="13" s="1"/>
  <c r="M176" i="13" a="1"/>
  <c r="M176" i="13" s="1"/>
  <c r="M56" i="13" a="1"/>
  <c r="M56" i="13" s="1"/>
  <c r="C56" i="13" s="1"/>
  <c r="M34" i="13" a="1"/>
  <c r="M34" i="13" s="1"/>
  <c r="C34" i="13" s="1"/>
  <c r="M207" i="13" a="1"/>
  <c r="M207" i="13" s="1"/>
  <c r="M21" i="9" a="1"/>
  <c r="M21" i="9" s="1"/>
  <c r="C21" i="9" s="1"/>
  <c r="M83" i="9" a="1"/>
  <c r="M83" i="9" s="1"/>
  <c r="M61" i="9" a="1"/>
  <c r="M61" i="9" s="1"/>
  <c r="C61" i="9" s="1"/>
  <c r="M122" i="9" a="1"/>
  <c r="M122" i="9" s="1"/>
  <c r="M74" i="9" a="1"/>
  <c r="M74" i="9" s="1"/>
  <c r="M179" i="9" a="1"/>
  <c r="M179" i="9" s="1"/>
  <c r="M38" i="9" a="1"/>
  <c r="M38" i="9" s="1"/>
  <c r="C38" i="9" s="1"/>
  <c r="M118" i="9" a="1"/>
  <c r="M118" i="9" s="1"/>
  <c r="M203" i="9" a="1"/>
  <c r="M203" i="9" s="1"/>
  <c r="M205" i="9" a="1"/>
  <c r="M205" i="9" s="1"/>
  <c r="M133" i="9" a="1"/>
  <c r="M133" i="9" s="1"/>
  <c r="M183" i="9" a="1"/>
  <c r="M183" i="9" s="1"/>
  <c r="M30" i="9" a="1"/>
  <c r="M30" i="9" s="1"/>
  <c r="C30" i="9" s="1"/>
  <c r="M57" i="9" a="1"/>
  <c r="M57" i="9" s="1"/>
  <c r="C57" i="9" s="1"/>
  <c r="M195" i="9" a="1"/>
  <c r="M195" i="9" s="1"/>
  <c r="M197" i="9" a="1"/>
  <c r="M197" i="9" s="1"/>
  <c r="M125" i="9" a="1"/>
  <c r="M125" i="9" s="1"/>
  <c r="M175" i="9" a="1"/>
  <c r="M175" i="9" s="1"/>
  <c r="M20" i="9" a="1"/>
  <c r="M20" i="9" s="1"/>
  <c r="C20" i="9" s="1"/>
  <c r="M53" i="9" a="1"/>
  <c r="M53" i="9" s="1"/>
  <c r="C53" i="9" s="1"/>
  <c r="M187" i="9" a="1"/>
  <c r="M187" i="9" s="1"/>
  <c r="M189" i="9" a="1"/>
  <c r="M189" i="9" s="1"/>
  <c r="M117" i="9" a="1"/>
  <c r="M117" i="9" s="1"/>
  <c r="M199" i="9" a="1"/>
  <c r="M199" i="9" s="1"/>
  <c r="M28" i="9" a="1"/>
  <c r="M28" i="9" s="1"/>
  <c r="C28" i="9" s="1"/>
  <c r="M114" i="13" a="1"/>
  <c r="M114" i="13" s="1"/>
  <c r="M190" i="13" a="1"/>
  <c r="M190" i="13" s="1"/>
  <c r="M70" i="13" a="1"/>
  <c r="M70" i="13" s="1"/>
  <c r="M88" i="13" a="1"/>
  <c r="M88" i="13" s="1"/>
  <c r="M68" i="13" a="1"/>
  <c r="M68" i="13" s="1"/>
  <c r="M11" i="13" a="1"/>
  <c r="M11" i="13" s="1"/>
  <c r="C11" i="13" s="1"/>
  <c r="M14" i="13" a="1"/>
  <c r="M14" i="13" s="1"/>
  <c r="C14" i="13" s="1"/>
  <c r="M139" i="13" a="1"/>
  <c r="M139" i="13" s="1"/>
  <c r="M146" i="13" a="1"/>
  <c r="M146" i="13" s="1"/>
  <c r="M45" i="13" a="1"/>
  <c r="M45" i="13" s="1"/>
  <c r="C45" i="13" s="1"/>
  <c r="M82" i="13" a="1"/>
  <c r="M82" i="13" s="1"/>
  <c r="M119" i="13" a="1"/>
  <c r="M119" i="13" s="1"/>
  <c r="M188" i="13" a="1"/>
  <c r="M188" i="13" s="1"/>
  <c r="M52" i="13" a="1"/>
  <c r="M52" i="13" s="1"/>
  <c r="C52" i="13" s="1"/>
  <c r="M197" i="13" a="1"/>
  <c r="M197" i="13" s="1"/>
  <c r="M168" i="13" a="1"/>
  <c r="M168" i="13" s="1"/>
  <c r="M44" i="13" a="1"/>
  <c r="M44" i="13" s="1"/>
  <c r="C44" i="13" s="1"/>
  <c r="M106" i="13" a="1"/>
  <c r="M106" i="13" s="1"/>
  <c r="M198" i="13" a="1"/>
  <c r="M198" i="13" s="1"/>
  <c r="M180" i="13" a="1"/>
  <c r="M180" i="13" s="1"/>
  <c r="M46" i="13" a="1"/>
  <c r="M46" i="13" s="1"/>
  <c r="C46" i="13" s="1"/>
  <c r="M76" i="13" a="1"/>
  <c r="M76" i="13" s="1"/>
  <c r="M123" i="13" a="1"/>
  <c r="M123" i="13" s="1"/>
  <c r="M16" i="13" a="1"/>
  <c r="M16" i="13" s="1"/>
  <c r="C16" i="13" s="1"/>
  <c r="M172" i="13" a="1"/>
  <c r="M172" i="13" s="1"/>
  <c r="M206" i="13" a="1"/>
  <c r="M206" i="13" s="1"/>
  <c r="M54" i="13" a="1"/>
  <c r="M54" i="13" s="1"/>
  <c r="C54" i="13" s="1"/>
  <c r="M91" i="9" a="1"/>
  <c r="M91" i="9" s="1"/>
  <c r="M60" i="9" a="1"/>
  <c r="M60" i="9" s="1"/>
  <c r="C60" i="9" s="1"/>
  <c r="M135" i="13" a="1"/>
  <c r="M135" i="13" s="1"/>
  <c r="M103" i="13" a="1"/>
  <c r="M103" i="13" s="1"/>
  <c r="M49" i="13" a="1"/>
  <c r="M49" i="13" s="1"/>
  <c r="C49" i="13" s="1"/>
  <c r="M9" i="13" a="1"/>
  <c r="M9" i="13" s="1"/>
  <c r="C9" i="13" s="1"/>
  <c r="M21" i="11" a="1"/>
  <c r="M21" i="11" s="1"/>
  <c r="C21" i="11" s="1"/>
  <c r="M37" i="11" a="1"/>
  <c r="M37" i="11" s="1"/>
  <c r="C37" i="11" s="1"/>
  <c r="M73" i="11" a="1"/>
  <c r="M73" i="11" s="1"/>
  <c r="M25" i="11" a="1"/>
  <c r="M25" i="11" s="1"/>
  <c r="C25" i="11" s="1"/>
  <c r="M92" i="11" a="1"/>
  <c r="M92" i="11" s="1"/>
  <c r="M159" i="11" a="1"/>
  <c r="M159" i="11" s="1"/>
  <c r="M54" i="11" a="1"/>
  <c r="M54" i="11" s="1"/>
  <c r="C54" i="11" s="1"/>
  <c r="M121" i="11" a="1"/>
  <c r="M121" i="11" s="1"/>
  <c r="M45" i="11" a="1"/>
  <c r="M45" i="11" s="1"/>
  <c r="C45" i="11" s="1"/>
  <c r="M59" i="11" a="1"/>
  <c r="M59" i="11" s="1"/>
  <c r="C59" i="11" s="1"/>
  <c r="M97" i="11" a="1"/>
  <c r="M97" i="11" s="1"/>
  <c r="M148" i="11" a="1"/>
  <c r="M148" i="11" s="1"/>
  <c r="M188" i="11" a="1"/>
  <c r="M188" i="11" s="1"/>
  <c r="M43" i="11" a="1"/>
  <c r="M43" i="11" s="1"/>
  <c r="C43" i="11" s="1"/>
  <c r="M10" i="11" a="1"/>
  <c r="M10" i="11" s="1"/>
  <c r="C10" i="11" s="1"/>
  <c r="M26" i="11" a="1"/>
  <c r="M26" i="11" s="1"/>
  <c r="C26" i="11" s="1"/>
  <c r="M67" i="11" a="1"/>
  <c r="M67" i="11" s="1"/>
  <c r="M82" i="11" a="1"/>
  <c r="M82" i="11" s="1"/>
  <c r="M114" i="11" a="1"/>
  <c r="M114" i="11" s="1"/>
  <c r="M151" i="11" a="1"/>
  <c r="M151" i="11" s="1"/>
  <c r="M178" i="11" a="1"/>
  <c r="M178" i="11" s="1"/>
  <c r="M49" i="11" a="1"/>
  <c r="M49" i="11" s="1"/>
  <c r="C49" i="11" s="1"/>
  <c r="M11" i="11" a="1"/>
  <c r="M11" i="11" s="1"/>
  <c r="C11" i="11" s="1"/>
  <c r="M27" i="11" a="1"/>
  <c r="M27" i="11" s="1"/>
  <c r="M32" i="11" a="1"/>
  <c r="M32" i="11" s="1"/>
  <c r="C32" i="11" s="1"/>
  <c r="M71" i="11" a="1"/>
  <c r="M71" i="11" s="1"/>
  <c r="M103" i="11" a="1"/>
  <c r="M103" i="11" s="1"/>
  <c r="M85" i="11" a="1"/>
  <c r="M85" i="11" s="1"/>
  <c r="M117" i="11" a="1"/>
  <c r="M117" i="11" s="1"/>
  <c r="M186" i="11" a="1"/>
  <c r="M186" i="11" s="1"/>
  <c r="M47" i="11" a="1"/>
  <c r="M47" i="11" s="1"/>
  <c r="C47" i="11" s="1"/>
  <c r="M12" i="11" a="1"/>
  <c r="M12" i="11" s="1"/>
  <c r="C12" i="11" s="1"/>
  <c r="M72" i="11" a="1"/>
  <c r="M72" i="11" s="1"/>
  <c r="M104" i="11" a="1"/>
  <c r="M104" i="11" s="1"/>
  <c r="M136" i="11" a="1"/>
  <c r="M136" i="11" s="1"/>
  <c r="M99" i="11" a="1"/>
  <c r="M99" i="11" s="1"/>
  <c r="M131" i="11" a="1"/>
  <c r="M131" i="11" s="1"/>
  <c r="M86" i="11" a="1"/>
  <c r="M86" i="11" s="1"/>
  <c r="M118" i="11" a="1"/>
  <c r="M118" i="11" s="1"/>
  <c r="M135" i="11" a="1"/>
  <c r="M135" i="11" s="1"/>
  <c r="M194" i="11" a="1"/>
  <c r="M194" i="11" s="1"/>
  <c r="M169" i="11" a="1"/>
  <c r="M169" i="11" s="1"/>
  <c r="M201" i="11" a="1"/>
  <c r="M201" i="11" s="1"/>
  <c r="M179" i="11" a="1"/>
  <c r="M179" i="11" s="1"/>
  <c r="M165" i="11" a="1"/>
  <c r="M165" i="11" s="1"/>
  <c r="M197" i="11" a="1"/>
  <c r="M197" i="11" s="1"/>
  <c r="M53" i="11" a="1"/>
  <c r="M53" i="11" s="1"/>
  <c r="C53" i="11" s="1"/>
  <c r="M145" i="11" a="1"/>
  <c r="M145" i="11" s="1"/>
  <c r="M190" i="11" a="1"/>
  <c r="M190" i="11" s="1"/>
  <c r="M57" i="11" a="1"/>
  <c r="M57" i="11" s="1"/>
  <c r="C57" i="11" s="1"/>
  <c r="M105" i="11" a="1"/>
  <c r="M105" i="11" s="1"/>
  <c r="M134" i="11" a="1"/>
  <c r="M134" i="11" s="1"/>
  <c r="M68" i="11" a="1"/>
  <c r="M68" i="11" s="1"/>
  <c r="M116" i="11" a="1"/>
  <c r="M116" i="11" s="1"/>
  <c r="M81" i="11" a="1"/>
  <c r="M81" i="11" s="1"/>
  <c r="M124" i="11" a="1"/>
  <c r="M124" i="11" s="1"/>
  <c r="M170" i="11" a="1"/>
  <c r="M170" i="11" s="1"/>
  <c r="M13" i="11" a="1"/>
  <c r="M13" i="11" s="1"/>
  <c r="C13" i="11" s="1"/>
  <c r="M28" i="11" a="1"/>
  <c r="M28" i="11" s="1"/>
  <c r="C28" i="11" s="1"/>
  <c r="M129" i="11" a="1"/>
  <c r="M129" i="11" s="1"/>
  <c r="M34" i="11" a="1"/>
  <c r="M34" i="11" s="1"/>
  <c r="C34" i="11" s="1"/>
  <c r="M14" i="11" a="1"/>
  <c r="M14" i="11" s="1"/>
  <c r="C14" i="11" s="1"/>
  <c r="M144" i="11" a="1"/>
  <c r="M144" i="11" s="1"/>
  <c r="M90" i="11" a="1"/>
  <c r="M90" i="11" s="1"/>
  <c r="M122" i="11" a="1"/>
  <c r="M122" i="11" s="1"/>
  <c r="M143" i="11" a="1"/>
  <c r="M143" i="11" s="1"/>
  <c r="M164" i="11" a="1"/>
  <c r="M164" i="11" s="1"/>
  <c r="M40" i="11" a="1"/>
  <c r="M40" i="11" s="1"/>
  <c r="C40" i="11" s="1"/>
  <c r="M15" i="11" a="1"/>
  <c r="M15" i="11" s="1"/>
  <c r="C15" i="11" s="1"/>
  <c r="M33" i="11" a="1"/>
  <c r="M33" i="11" s="1"/>
  <c r="C33" i="11" s="1"/>
  <c r="M50" i="11" a="1"/>
  <c r="M50" i="11" s="1"/>
  <c r="C50" i="11" s="1"/>
  <c r="M79" i="11" a="1"/>
  <c r="M79" i="11" s="1"/>
  <c r="M111" i="11" a="1"/>
  <c r="M111" i="11" s="1"/>
  <c r="M140" i="11" a="1"/>
  <c r="M140" i="11" s="1"/>
  <c r="M93" i="11" a="1"/>
  <c r="M93" i="11" s="1"/>
  <c r="M125" i="11" a="1"/>
  <c r="M125" i="11" s="1"/>
  <c r="M147" i="11" a="1"/>
  <c r="M147" i="11" s="1"/>
  <c r="M172" i="11" a="1"/>
  <c r="M172" i="11" s="1"/>
  <c r="M46" i="11" a="1"/>
  <c r="M46" i="11" s="1"/>
  <c r="C46" i="11" s="1"/>
  <c r="M38" i="11" a="1"/>
  <c r="M38" i="11" s="1"/>
  <c r="C38" i="11" s="1"/>
  <c r="M16" i="11" a="1"/>
  <c r="M16" i="11" s="1"/>
  <c r="C16" i="11" s="1"/>
  <c r="M80" i="11" a="1"/>
  <c r="M80" i="11" s="1"/>
  <c r="M112" i="11" a="1"/>
  <c r="M112" i="11" s="1"/>
  <c r="M157" i="11" a="1"/>
  <c r="M157" i="11" s="1"/>
  <c r="M75" i="11" a="1"/>
  <c r="M75" i="11" s="1"/>
  <c r="M107" i="11" a="1"/>
  <c r="M107" i="11" s="1"/>
  <c r="M94" i="11" a="1"/>
  <c r="M94" i="11" s="1"/>
  <c r="M126" i="11" a="1"/>
  <c r="M126" i="11" s="1"/>
  <c r="M152" i="11" a="1"/>
  <c r="M152" i="11" s="1"/>
  <c r="M180" i="11" a="1"/>
  <c r="M180" i="11" s="1"/>
  <c r="M177" i="11" a="1"/>
  <c r="M177" i="11" s="1"/>
  <c r="M155" i="11" a="1"/>
  <c r="M155" i="11" s="1"/>
  <c r="M187" i="11" a="1"/>
  <c r="M187" i="11" s="1"/>
  <c r="M173" i="11" a="1"/>
  <c r="M173" i="11" s="1"/>
  <c r="M205" i="11" a="1"/>
  <c r="M205" i="11" s="1"/>
  <c r="M44" i="11" a="1"/>
  <c r="M44" i="11" s="1"/>
  <c r="C44" i="11" s="1"/>
  <c r="M133" i="11" a="1"/>
  <c r="M133" i="11" s="1"/>
  <c r="M149" i="11" a="1"/>
  <c r="M149" i="11" s="1"/>
  <c r="M207" i="11" a="1"/>
  <c r="M207" i="11" s="1"/>
  <c r="M166" i="11" a="1"/>
  <c r="M166" i="11" s="1"/>
  <c r="M198" i="11" a="1"/>
  <c r="M198" i="11" s="1"/>
  <c r="M48" i="11" a="1"/>
  <c r="M48" i="11" s="1"/>
  <c r="C48" i="11" s="1"/>
  <c r="M60" i="5" a="1"/>
  <c r="M60" i="5" s="1"/>
  <c r="C60" i="5" s="1"/>
  <c r="M110" i="5" a="1"/>
  <c r="M110" i="5" s="1"/>
  <c r="M68" i="5" a="1"/>
  <c r="M68" i="5" s="1"/>
  <c r="M84" i="11" a="1"/>
  <c r="M84" i="11" s="1"/>
  <c r="M175" i="11" a="1"/>
  <c r="M175" i="11" s="1"/>
  <c r="M192" i="11" a="1"/>
  <c r="M192" i="11" s="1"/>
  <c r="M66" i="11" a="1"/>
  <c r="M66" i="11" s="1"/>
  <c r="M113" i="11" a="1"/>
  <c r="M113" i="11" s="1"/>
  <c r="M30" i="11" a="1"/>
  <c r="M30" i="11" s="1"/>
  <c r="C30" i="11" s="1"/>
  <c r="M100" i="11" a="1"/>
  <c r="M100" i="11" s="1"/>
  <c r="M139" i="11" a="1"/>
  <c r="M139" i="11" s="1"/>
  <c r="M17" i="11" a="1"/>
  <c r="M17" i="11" s="1"/>
  <c r="C17" i="11" s="1"/>
  <c r="M76" i="11" a="1"/>
  <c r="M76" i="11" s="1"/>
  <c r="M61" i="11" a="1"/>
  <c r="M61" i="11" s="1"/>
  <c r="C61" i="11" s="1"/>
  <c r="M18" i="11" a="1"/>
  <c r="M18" i="11" s="1"/>
  <c r="C18" i="11" s="1"/>
  <c r="M98" i="11" a="1"/>
  <c r="M98" i="11" s="1"/>
  <c r="M130" i="11" a="1"/>
  <c r="M130" i="11" s="1"/>
  <c r="M156" i="11" a="1"/>
  <c r="M156" i="11" s="1"/>
  <c r="M168" i="11" a="1"/>
  <c r="M168" i="11" s="1"/>
  <c r="M196" i="11" a="1"/>
  <c r="M196" i="11" s="1"/>
  <c r="M19" i="11" a="1"/>
  <c r="M19" i="11" s="1"/>
  <c r="C19" i="11" s="1"/>
  <c r="M51" i="11" a="1"/>
  <c r="M51" i="11" s="1"/>
  <c r="C51" i="11" s="1"/>
  <c r="M62" i="11" a="1"/>
  <c r="M62" i="11" s="1"/>
  <c r="C62" i="11" s="1"/>
  <c r="M87" i="11" a="1"/>
  <c r="M87" i="11" s="1"/>
  <c r="M119" i="11" a="1"/>
  <c r="M119" i="11" s="1"/>
  <c r="M69" i="11" a="1"/>
  <c r="M69" i="11" s="1"/>
  <c r="M101" i="11" a="1"/>
  <c r="M101" i="11" s="1"/>
  <c r="M176" i="11" a="1"/>
  <c r="M176" i="11" s="1"/>
  <c r="M204" i="11" a="1"/>
  <c r="M204" i="11" s="1"/>
  <c r="M20" i="11" a="1"/>
  <c r="M20" i="11" s="1"/>
  <c r="C20" i="11" s="1"/>
  <c r="M88" i="11" a="1"/>
  <c r="M88" i="11" s="1"/>
  <c r="M120" i="11" a="1"/>
  <c r="M120" i="11" s="1"/>
  <c r="M83" i="11" a="1"/>
  <c r="M83" i="11" s="1"/>
  <c r="M115" i="11" a="1"/>
  <c r="M115" i="11" s="1"/>
  <c r="M70" i="11" a="1"/>
  <c r="M70" i="11" s="1"/>
  <c r="M102" i="11" a="1"/>
  <c r="M102" i="11" s="1"/>
  <c r="M138" i="11" a="1"/>
  <c r="M138" i="11" s="1"/>
  <c r="M184" i="11" a="1"/>
  <c r="M184" i="11" s="1"/>
  <c r="M167" i="11" a="1"/>
  <c r="M167" i="11" s="1"/>
  <c r="M153" i="11" a="1"/>
  <c r="M153" i="11" s="1"/>
  <c r="M185" i="11" a="1"/>
  <c r="M185" i="11" s="1"/>
  <c r="M163" i="11" a="1"/>
  <c r="M163" i="11" s="1"/>
  <c r="M195" i="11" a="1"/>
  <c r="M195" i="11" s="1"/>
  <c r="M181" i="11" a="1"/>
  <c r="M181" i="11" s="1"/>
  <c r="M35" i="11" a="1"/>
  <c r="M35" i="11" s="1"/>
  <c r="C35" i="11" s="1"/>
  <c r="M137" i="11" a="1"/>
  <c r="M137" i="11" s="1"/>
  <c r="M174" i="11" a="1"/>
  <c r="M174" i="11" s="1"/>
  <c r="M206" i="11" a="1"/>
  <c r="M206" i="11" s="1"/>
  <c r="M171" i="10" a="1"/>
  <c r="M171" i="10" s="1"/>
  <c r="M199" i="10" a="1"/>
  <c r="M199" i="10" s="1"/>
  <c r="M25" i="10" a="1"/>
  <c r="M25" i="10" s="1"/>
  <c r="C25" i="10" s="1"/>
  <c r="M9" i="10" a="1"/>
  <c r="M9" i="10" s="1"/>
  <c r="C9" i="10" s="1"/>
  <c r="M80" i="10" a="1"/>
  <c r="M80" i="10" s="1"/>
  <c r="M96" i="10" a="1"/>
  <c r="M96" i="10" s="1"/>
  <c r="M115" i="10" a="1"/>
  <c r="M115" i="10" s="1"/>
  <c r="M63" i="10" a="1"/>
  <c r="M63" i="10" s="1"/>
  <c r="M134" i="10" a="1"/>
  <c r="M134" i="10" s="1"/>
  <c r="M44" i="10" a="1"/>
  <c r="M44" i="10" s="1"/>
  <c r="C44" i="10" s="1"/>
  <c r="M113" i="10" a="1"/>
  <c r="M113" i="10" s="1"/>
  <c r="M24" i="10" a="1"/>
  <c r="M24" i="10" s="1"/>
  <c r="C24" i="10" s="1"/>
  <c r="M8" i="10" a="1"/>
  <c r="M8" i="10" s="1"/>
  <c r="C8" i="10" s="1"/>
  <c r="M116" i="10" a="1"/>
  <c r="M116" i="10" s="1"/>
  <c r="M64" i="10" a="1"/>
  <c r="M64" i="10" s="1"/>
  <c r="M10" i="7" a="1"/>
  <c r="M10" i="7" s="1"/>
  <c r="C10" i="7" s="1"/>
  <c r="M6" i="7" a="1"/>
  <c r="M6" i="7" s="1"/>
  <c r="C6" i="7" s="1"/>
  <c r="M203" i="7" a="1"/>
  <c r="M203" i="7" s="1"/>
  <c r="M168" i="7" a="1"/>
  <c r="M168" i="7" s="1"/>
  <c r="M174" i="7" a="1"/>
  <c r="M174" i="7" s="1"/>
  <c r="M16" i="7" a="1"/>
  <c r="M16" i="7" s="1"/>
  <c r="C16" i="7" s="1"/>
  <c r="M180" i="7" a="1"/>
  <c r="M180" i="7" s="1"/>
  <c r="M202" i="7" a="1"/>
  <c r="M202" i="7" s="1"/>
  <c r="M179" i="7" a="1"/>
  <c r="M179" i="7" s="1"/>
  <c r="M140" i="7" a="1"/>
  <c r="M140" i="7" s="1"/>
  <c r="M207" i="7" a="1"/>
  <c r="M207" i="7" s="1"/>
  <c r="M177" i="7" a="1"/>
  <c r="M177" i="7" s="1"/>
  <c r="M93" i="7" a="1"/>
  <c r="M93" i="7" s="1"/>
  <c r="M40" i="7" a="1"/>
  <c r="M40" i="7" s="1"/>
  <c r="C40" i="7" s="1"/>
  <c r="M154" i="7" a="1"/>
  <c r="M154" i="7" s="1"/>
  <c r="M144" i="7" a="1"/>
  <c r="M144" i="7" s="1"/>
  <c r="M62" i="13" a="1"/>
  <c r="M62" i="13" s="1"/>
  <c r="C62" i="13" s="1"/>
  <c r="M181" i="13" a="1"/>
  <c r="M181" i="13" s="1"/>
  <c r="M171" i="13" a="1"/>
  <c r="M171" i="13" s="1"/>
  <c r="M85" i="13" a="1"/>
  <c r="M85" i="13" s="1"/>
  <c r="M115" i="13" a="1"/>
  <c r="M115" i="13" s="1"/>
  <c r="M179" i="13" a="1"/>
  <c r="M179" i="13" s="1"/>
  <c r="M29" i="5" a="1"/>
  <c r="M29" i="5" s="1"/>
  <c r="C29" i="5" s="1"/>
  <c r="M188" i="5" a="1"/>
  <c r="M188" i="5" s="1"/>
  <c r="M103" i="5" a="1"/>
  <c r="M103" i="5" s="1"/>
  <c r="M33" i="13" a="1"/>
  <c r="M33" i="13" s="1"/>
  <c r="C33" i="13" s="1"/>
  <c r="M52" i="7" a="1"/>
  <c r="M52" i="7" s="1"/>
  <c r="C52" i="7" s="1"/>
  <c r="M53" i="13" a="1"/>
  <c r="M53" i="13" s="1"/>
  <c r="C53" i="13" s="1"/>
  <c r="M175" i="13" a="1"/>
  <c r="M175" i="13" s="1"/>
  <c r="M111" i="13" a="1"/>
  <c r="M111" i="13" s="1"/>
  <c r="M150" i="13" a="1"/>
  <c r="M150" i="13" s="1"/>
  <c r="M100" i="13" a="1"/>
  <c r="M100" i="13" s="1"/>
  <c r="M165" i="13" a="1"/>
  <c r="M165" i="13" s="1"/>
  <c r="M39" i="13" a="1"/>
  <c r="M39" i="13" s="1"/>
  <c r="C39" i="13" s="1"/>
  <c r="M109" i="13" a="1"/>
  <c r="M109" i="13" s="1"/>
  <c r="M140" i="13" a="1"/>
  <c r="M140" i="13" s="1"/>
  <c r="M128" i="13" a="1"/>
  <c r="M128" i="13" s="1"/>
  <c r="M15" i="13" a="1"/>
  <c r="M15" i="13" s="1"/>
  <c r="C15" i="13" s="1"/>
  <c r="M41" i="13" a="1"/>
  <c r="M41" i="13" s="1"/>
  <c r="C41" i="13" s="1"/>
  <c r="M143" i="13" a="1"/>
  <c r="M143" i="13" s="1"/>
  <c r="M130" i="13" a="1"/>
  <c r="M130" i="13" s="1"/>
  <c r="M134" i="13" a="1"/>
  <c r="M134" i="13" s="1"/>
  <c r="M194" i="13" a="1"/>
  <c r="M194" i="13" s="1"/>
  <c r="M136" i="13" a="1"/>
  <c r="M136" i="13" s="1"/>
  <c r="M157" i="13" a="1"/>
  <c r="M157" i="13" s="1"/>
  <c r="M112" i="13" a="1"/>
  <c r="M112" i="13" s="1"/>
  <c r="M105" i="13" a="1"/>
  <c r="M105" i="13" s="1"/>
  <c r="M132" i="13" a="1"/>
  <c r="M132" i="13" s="1"/>
  <c r="M102" i="13" a="1"/>
  <c r="M102" i="13" s="1"/>
  <c r="M96" i="13" a="1"/>
  <c r="M96" i="13" s="1"/>
  <c r="M191" i="13" a="1"/>
  <c r="M191" i="13" s="1"/>
  <c r="M177" i="13" a="1"/>
  <c r="M177" i="13" s="1"/>
  <c r="M43" i="13" a="1"/>
  <c r="M43" i="13" s="1"/>
  <c r="C43" i="13" s="1"/>
  <c r="M204" i="13" a="1"/>
  <c r="M204" i="13" s="1"/>
  <c r="M87" i="13" a="1"/>
  <c r="M87" i="13" s="1"/>
  <c r="M40" i="13" a="1"/>
  <c r="M40" i="13" s="1"/>
  <c r="C40" i="13" s="1"/>
  <c r="M26" i="13" a="1"/>
  <c r="M26" i="13" s="1"/>
  <c r="C26" i="13" s="1"/>
  <c r="M117" i="13" a="1"/>
  <c r="M117" i="13" s="1"/>
  <c r="M184" i="13" a="1"/>
  <c r="M184" i="13" s="1"/>
  <c r="M69" i="13" a="1"/>
  <c r="M69" i="13" s="1"/>
  <c r="M147" i="13" a="1"/>
  <c r="M147" i="13" s="1"/>
  <c r="M23" i="13" a="1"/>
  <c r="M23" i="13" s="1"/>
  <c r="C23" i="13" s="1"/>
  <c r="M69" i="7" a="1"/>
  <c r="M69" i="7" s="1"/>
  <c r="M44" i="7" a="1"/>
  <c r="M44" i="7" s="1"/>
  <c r="C44" i="7" s="1"/>
  <c r="M36" i="7" a="1"/>
  <c r="M36" i="7" s="1"/>
  <c r="C36" i="7" s="1"/>
  <c r="M89" i="7" a="1"/>
  <c r="M89" i="7" s="1"/>
  <c r="M48" i="7" a="1"/>
  <c r="M48" i="7" s="1"/>
  <c r="C48" i="7" s="1"/>
  <c r="M102" i="7" a="1"/>
  <c r="M102" i="7" s="1"/>
  <c r="M121" i="7" a="1"/>
  <c r="M121" i="7" s="1"/>
  <c r="M157" i="7" a="1"/>
  <c r="M157" i="7" s="1"/>
  <c r="M68" i="7" a="1"/>
  <c r="M68" i="7" s="1"/>
  <c r="M84" i="7" a="1"/>
  <c r="M84" i="7" s="1"/>
  <c r="M49" i="7" a="1"/>
  <c r="M49" i="7" s="1"/>
  <c r="C49" i="7" s="1"/>
  <c r="M71" i="7" a="1"/>
  <c r="M71" i="7" s="1"/>
  <c r="M87" i="7" a="1"/>
  <c r="M87" i="7" s="1"/>
  <c r="M103" i="7" a="1"/>
  <c r="M103" i="7" s="1"/>
  <c r="M122" i="7" a="1"/>
  <c r="M122" i="7" s="1"/>
  <c r="M66" i="7" a="1"/>
  <c r="M66" i="7" s="1"/>
  <c r="M100" i="7" a="1"/>
  <c r="M100" i="7" s="1"/>
  <c r="M118" i="7" a="1"/>
  <c r="M118" i="7" s="1"/>
  <c r="M125" i="7" a="1"/>
  <c r="M125" i="7" s="1"/>
  <c r="M185" i="9" a="1"/>
  <c r="M185" i="9" s="1"/>
  <c r="M66" i="9" a="1"/>
  <c r="M66" i="9" s="1"/>
  <c r="M77" i="9" a="1"/>
  <c r="M77" i="9" s="1"/>
  <c r="M23" i="9" a="1"/>
  <c r="M23" i="9" s="1"/>
  <c r="C23" i="9" s="1"/>
  <c r="M186" i="9" a="1"/>
  <c r="M186" i="9" s="1"/>
  <c r="M55" i="9" a="1"/>
  <c r="M55" i="9" s="1"/>
  <c r="C55" i="9" s="1"/>
  <c r="M22" i="9" a="1"/>
  <c r="M22" i="9" s="1"/>
  <c r="C22" i="9" s="1"/>
  <c r="M41" i="9" a="1"/>
  <c r="M41" i="9" s="1"/>
  <c r="C41" i="9" s="1"/>
  <c r="M12" i="9" a="1"/>
  <c r="M12" i="9" s="1"/>
  <c r="C12" i="9" s="1"/>
  <c r="M159" i="9" a="1"/>
  <c r="M159" i="9" s="1"/>
  <c r="M188" i="9" a="1"/>
  <c r="M188" i="9" s="1"/>
  <c r="M80" i="9" a="1"/>
  <c r="M80" i="9" s="1"/>
  <c r="M13" i="9" a="1"/>
  <c r="M13" i="9" s="1"/>
  <c r="C13" i="9" s="1"/>
  <c r="M207" i="9" a="1"/>
  <c r="M207" i="9" s="1"/>
  <c r="M180" i="9" a="1"/>
  <c r="M180" i="9" s="1"/>
  <c r="M43" i="9" a="1"/>
  <c r="M43" i="9" s="1"/>
  <c r="C43" i="9" s="1"/>
  <c r="M78" i="9" a="1"/>
  <c r="M78" i="9" s="1"/>
  <c r="M171" i="9" a="1"/>
  <c r="M171" i="9" s="1"/>
  <c r="M72" i="9" a="1"/>
  <c r="M72" i="9" s="1"/>
  <c r="M173" i="9" a="1"/>
  <c r="M173" i="9" s="1"/>
  <c r="M144" i="9" a="1"/>
  <c r="M144" i="9" s="1"/>
  <c r="M101" i="9" a="1"/>
  <c r="M101" i="9" s="1"/>
  <c r="M7" i="9" a="1"/>
  <c r="M7" i="9" s="1"/>
  <c r="C7" i="9" s="1"/>
  <c r="M151" i="9" a="1"/>
  <c r="M151" i="9" s="1"/>
  <c r="M54" i="9" a="1"/>
  <c r="M54" i="9" s="1"/>
  <c r="C54" i="9" s="1"/>
  <c r="M6" i="9" a="1"/>
  <c r="M6" i="9" s="1"/>
  <c r="C6" i="9" s="1"/>
  <c r="M172" i="9" a="1"/>
  <c r="M172" i="9" s="1"/>
  <c r="M37" i="9" a="1"/>
  <c r="M37" i="9" s="1"/>
  <c r="C37" i="9" s="1"/>
  <c r="M70" i="9" a="1"/>
  <c r="M70" i="9" s="1"/>
  <c r="M163" i="9" a="1"/>
  <c r="M163" i="9" s="1"/>
  <c r="M56" i="9" a="1"/>
  <c r="M56" i="9" s="1"/>
  <c r="C56" i="9" s="1"/>
  <c r="M165" i="9" a="1"/>
  <c r="M165" i="9" s="1"/>
  <c r="M140" i="9" a="1"/>
  <c r="M140" i="9" s="1"/>
  <c r="M93" i="9" a="1"/>
  <c r="M93" i="9" s="1"/>
  <c r="M11" i="9" a="1"/>
  <c r="M11" i="9" s="1"/>
  <c r="C11" i="9" s="1"/>
  <c r="M64" i="9" a="1"/>
  <c r="M64" i="9" s="1"/>
  <c r="M48" i="9" a="1"/>
  <c r="M48" i="9" s="1"/>
  <c r="C48" i="9" s="1"/>
  <c r="M193" i="9" a="1"/>
  <c r="M193" i="9" s="1"/>
  <c r="M164" i="9" a="1"/>
  <c r="M164" i="9" s="1"/>
  <c r="M137" i="9" a="1"/>
  <c r="M137" i="9" s="1"/>
  <c r="M32" i="9" a="1"/>
  <c r="M32" i="9" s="1"/>
  <c r="C32" i="9" s="1"/>
  <c r="M155" i="9" a="1"/>
  <c r="M155" i="9" s="1"/>
  <c r="M52" i="9" a="1"/>
  <c r="M52" i="9" s="1"/>
  <c r="C52" i="9" s="1"/>
  <c r="M157" i="9" a="1"/>
  <c r="M157" i="9" s="1"/>
  <c r="M136" i="9" a="1"/>
  <c r="M136" i="9" s="1"/>
  <c r="M85" i="9" a="1"/>
  <c r="M85" i="9" s="1"/>
  <c r="M15" i="9" a="1"/>
  <c r="M15" i="9" s="1"/>
  <c r="C15" i="9" s="1"/>
  <c r="M167" i="9" a="1"/>
  <c r="M167" i="9" s="1"/>
  <c r="M76" i="9" a="1"/>
  <c r="M76" i="9" s="1"/>
  <c r="M26" i="9" a="1"/>
  <c r="M26" i="9" s="1"/>
  <c r="C26" i="9" s="1"/>
  <c r="M42" i="7" a="1"/>
  <c r="M42" i="7" s="1"/>
  <c r="C42" i="7" s="1"/>
  <c r="M115" i="7" a="1"/>
  <c r="M115" i="7" s="1"/>
  <c r="M188" i="7" a="1"/>
  <c r="M188" i="7" s="1"/>
  <c r="M12" i="7" a="1"/>
  <c r="M12" i="7" s="1"/>
  <c r="C12" i="7" s="1"/>
  <c r="M23" i="7" a="1"/>
  <c r="M23" i="7" s="1"/>
  <c r="C23" i="7" s="1"/>
  <c r="M148" i="7" a="1"/>
  <c r="M148" i="7" s="1"/>
  <c r="M187" i="7" a="1"/>
  <c r="M187" i="7" s="1"/>
  <c r="M11" i="7" a="1"/>
  <c r="M11" i="7" s="1"/>
  <c r="C11" i="7" s="1"/>
  <c r="M129" i="7" a="1"/>
  <c r="M129" i="7" s="1"/>
  <c r="M158" i="7" a="1"/>
  <c r="M158" i="7" s="1"/>
  <c r="M126" i="7" a="1"/>
  <c r="M126" i="7" s="1"/>
  <c r="M196" i="7" a="1"/>
  <c r="M196" i="7" s="1"/>
  <c r="M190" i="7" a="1"/>
  <c r="M190" i="7" s="1"/>
  <c r="M183" i="7" a="1"/>
  <c r="M183" i="7" s="1"/>
  <c r="M164" i="7" a="1"/>
  <c r="M164" i="7" s="1"/>
  <c r="M30" i="7" a="1"/>
  <c r="M30" i="7" s="1"/>
  <c r="C30" i="7" s="1"/>
  <c r="M186" i="7" a="1"/>
  <c r="M186" i="7" s="1"/>
  <c r="M119" i="7" a="1"/>
  <c r="M119" i="7" s="1"/>
  <c r="M163" i="7" a="1"/>
  <c r="M163" i="7" s="1"/>
  <c r="M192" i="7" a="1"/>
  <c r="M192" i="7" s="1"/>
  <c r="M27" i="7" a="1"/>
  <c r="M27" i="7" s="1"/>
  <c r="C27" i="7" s="1"/>
  <c r="M198" i="7" a="1"/>
  <c r="M198" i="7" s="1"/>
  <c r="M175" i="7" a="1"/>
  <c r="M175" i="7" s="1"/>
  <c r="M8" i="7" a="1"/>
  <c r="M8" i="7" s="1"/>
  <c r="C8" i="7" s="1"/>
  <c r="M189" i="7" a="1"/>
  <c r="M189" i="7" s="1"/>
  <c r="M124" i="7" a="1"/>
  <c r="M124" i="7" s="1"/>
  <c r="M78" i="7" a="1"/>
  <c r="M78" i="7" s="1"/>
  <c r="M114" i="7" a="1"/>
  <c r="M114" i="7" s="1"/>
  <c r="M131" i="7" a="1"/>
  <c r="M131" i="7" s="1"/>
  <c r="M59" i="7" a="1"/>
  <c r="M59" i="7" s="1"/>
  <c r="C59" i="7" s="1"/>
  <c r="M101" i="7" a="1"/>
  <c r="M101" i="7" s="1"/>
  <c r="M46" i="7" a="1"/>
  <c r="M46" i="7" s="1"/>
  <c r="C46" i="7" s="1"/>
  <c r="M86" i="7" a="1"/>
  <c r="M86" i="7" s="1"/>
  <c r="M185" i="7" a="1"/>
  <c r="M185" i="7" s="1"/>
  <c r="M35" i="7" a="1"/>
  <c r="M35" i="7" s="1"/>
  <c r="C35" i="7" s="1"/>
  <c r="M128" i="7" a="1"/>
  <c r="M128" i="7" s="1"/>
  <c r="M58" i="7" a="1"/>
  <c r="M58" i="7" s="1"/>
  <c r="C58" i="7" s="1"/>
  <c r="M150" i="7" a="1"/>
  <c r="M150" i="7" s="1"/>
  <c r="M94" i="7" a="1"/>
  <c r="M94" i="7" s="1"/>
  <c r="M110" i="7" a="1"/>
  <c r="M110" i="7" s="1"/>
  <c r="M147" i="7" a="1"/>
  <c r="M147" i="7" s="1"/>
  <c r="M34" i="7" a="1"/>
  <c r="M34" i="7" s="1"/>
  <c r="C34" i="7" s="1"/>
  <c r="M76" i="7" a="1"/>
  <c r="M76" i="7" s="1"/>
  <c r="M130" i="7" a="1"/>
  <c r="M130" i="7" s="1"/>
  <c r="M61" i="7" a="1"/>
  <c r="M61" i="7" s="1"/>
  <c r="C61" i="7" s="1"/>
  <c r="M79" i="7" a="1"/>
  <c r="M79" i="7" s="1"/>
  <c r="M95" i="7" a="1"/>
  <c r="M95" i="7" s="1"/>
  <c r="M112" i="7" a="1"/>
  <c r="M112" i="7" s="1"/>
  <c r="M43" i="7" a="1"/>
  <c r="M43" i="7" s="1"/>
  <c r="C43" i="7" s="1"/>
  <c r="M56" i="7" a="1"/>
  <c r="M56" i="7" s="1"/>
  <c r="C56" i="7" s="1"/>
  <c r="M92" i="7" a="1"/>
  <c r="M92" i="7" s="1"/>
  <c r="M108" i="7" a="1"/>
  <c r="M108" i="7" s="1"/>
  <c r="M156" i="9" a="1"/>
  <c r="M156" i="9" s="1"/>
  <c r="M46" i="9" a="1"/>
  <c r="M46" i="9" s="1"/>
  <c r="C46" i="9" s="1"/>
  <c r="M9" i="9" a="1"/>
  <c r="M9" i="9" s="1"/>
  <c r="C9" i="9" s="1"/>
  <c r="M153" i="9" a="1"/>
  <c r="M153" i="9" s="1"/>
  <c r="M95" i="9" a="1"/>
  <c r="M95" i="9" s="1"/>
  <c r="M106" i="9" a="1"/>
  <c r="M106" i="9" s="1"/>
  <c r="M8" i="9" a="1"/>
  <c r="M8" i="9" s="1"/>
  <c r="C8" i="9" s="1"/>
  <c r="M154" i="9" a="1"/>
  <c r="M154" i="9" s="1"/>
  <c r="M176" i="9" a="1"/>
  <c r="M176" i="9" s="1"/>
  <c r="M68" i="9" a="1"/>
  <c r="M68" i="9" s="1"/>
  <c r="M47" i="9" a="1"/>
  <c r="M47" i="9" s="1"/>
  <c r="C47" i="9" s="1"/>
  <c r="M181" i="9" a="1"/>
  <c r="M181" i="9" s="1"/>
  <c r="M206" i="9" a="1"/>
  <c r="M206" i="9" s="1"/>
  <c r="M177" i="9" a="1"/>
  <c r="M177" i="9" s="1"/>
  <c r="M150" i="9" a="1"/>
  <c r="M150" i="9" s="1"/>
  <c r="M121" i="9" a="1"/>
  <c r="M121" i="9" s="1"/>
  <c r="M10" i="9" a="1"/>
  <c r="M10" i="9" s="1"/>
  <c r="C10" i="9" s="1"/>
  <c r="M62" i="9" a="1"/>
  <c r="M62" i="9" s="1"/>
  <c r="C62" i="9" s="1"/>
  <c r="M40" i="9" a="1"/>
  <c r="M40" i="9" s="1"/>
  <c r="C40" i="9" s="1"/>
  <c r="M143" i="9" a="1"/>
  <c r="M143" i="9" s="1"/>
  <c r="M128" i="9" a="1"/>
  <c r="M128" i="9" s="1"/>
  <c r="M69" i="9" a="1"/>
  <c r="M69" i="9" s="1"/>
  <c r="M198" i="9" a="1"/>
  <c r="M198" i="9" s="1"/>
  <c r="M107" i="9" a="1"/>
  <c r="M107" i="9" s="1"/>
  <c r="M34" i="9" a="1"/>
  <c r="M34" i="9" s="1"/>
  <c r="C34" i="9" s="1"/>
  <c r="M169" i="9" a="1"/>
  <c r="M169" i="9" s="1"/>
  <c r="M146" i="9" a="1"/>
  <c r="M146" i="9" s="1"/>
  <c r="M113" i="9" a="1"/>
  <c r="M113" i="9" s="1"/>
  <c r="M202" i="9" a="1"/>
  <c r="M202" i="9" s="1"/>
  <c r="M111" i="9" a="1"/>
  <c r="M111" i="9" s="1"/>
  <c r="M36" i="9" a="1"/>
  <c r="M36" i="9" s="1"/>
  <c r="C36" i="9" s="1"/>
  <c r="M139" i="9" a="1"/>
  <c r="M139" i="9" s="1"/>
  <c r="M124" i="9" a="1"/>
  <c r="M124" i="9" s="1"/>
  <c r="M50" i="9" a="1"/>
  <c r="M50" i="9" s="1"/>
  <c r="C50" i="9" s="1"/>
  <c r="M190" i="9" a="1"/>
  <c r="M190" i="9" s="1"/>
  <c r="M99" i="9" a="1"/>
  <c r="M99" i="9" s="1"/>
  <c r="M131" i="9" a="1"/>
  <c r="M131" i="9" s="1"/>
  <c r="M161" i="9" a="1"/>
  <c r="M161" i="9" s="1"/>
  <c r="M142" i="9" a="1"/>
  <c r="M142" i="9" s="1"/>
  <c r="M105" i="9" a="1"/>
  <c r="M105" i="9" s="1"/>
  <c r="M194" i="9" a="1"/>
  <c r="M194" i="9" s="1"/>
  <c r="M103" i="9" a="1"/>
  <c r="M103" i="9" s="1"/>
  <c r="M135" i="9" a="1"/>
  <c r="M135" i="9" s="1"/>
  <c r="M65" i="9" a="1"/>
  <c r="M65" i="9" s="1"/>
  <c r="M120" i="9" a="1"/>
  <c r="M120" i="9" s="1"/>
  <c r="M114" i="9" a="1"/>
  <c r="M114" i="9" s="1"/>
  <c r="M14" i="9" a="1"/>
  <c r="M14" i="9" s="1"/>
  <c r="C14" i="9" s="1"/>
  <c r="M58" i="9" a="1"/>
  <c r="M58" i="9" s="1"/>
  <c r="C58" i="9" s="1"/>
  <c r="M44" i="9" a="1"/>
  <c r="M44" i="9" s="1"/>
  <c r="C44" i="9" s="1"/>
  <c r="M7" i="7" a="1"/>
  <c r="M7" i="7" s="1"/>
  <c r="C7" i="7" s="1"/>
  <c r="M191" i="7" a="1"/>
  <c r="M191" i="7" s="1"/>
  <c r="M172" i="7" a="1"/>
  <c r="M172" i="7" s="1"/>
  <c r="M17" i="7" a="1"/>
  <c r="M17" i="7" s="1"/>
  <c r="C17" i="7" s="1"/>
  <c r="M194" i="7" a="1"/>
  <c r="M194" i="7" s="1"/>
  <c r="M127" i="7" a="1"/>
  <c r="M127" i="7" s="1"/>
  <c r="M171" i="7" a="1"/>
  <c r="M171" i="7" s="1"/>
  <c r="M200" i="7" a="1"/>
  <c r="M200" i="7" s="1"/>
  <c r="M135" i="7" a="1"/>
  <c r="M135" i="7" s="1"/>
  <c r="M22" i="7" a="1"/>
  <c r="M22" i="7" s="1"/>
  <c r="C22" i="7" s="1"/>
  <c r="M199" i="7" a="1"/>
  <c r="M199" i="7" s="1"/>
  <c r="M156" i="7" a="1"/>
  <c r="M156" i="7" s="1"/>
  <c r="M153" i="7" a="1"/>
  <c r="M153" i="7" s="1"/>
  <c r="M152" i="7" a="1"/>
  <c r="M152" i="7" s="1"/>
  <c r="M26" i="7" a="1"/>
  <c r="M26" i="7" s="1"/>
  <c r="C26" i="7" s="1"/>
  <c r="M19" i="7" a="1"/>
  <c r="M19" i="7" s="1"/>
  <c r="C19" i="7" s="1"/>
  <c r="M170" i="7" a="1"/>
  <c r="M170" i="7" s="1"/>
  <c r="M24" i="7" a="1"/>
  <c r="M24" i="7" s="1"/>
  <c r="C24" i="7" s="1"/>
  <c r="M136" i="7" a="1"/>
  <c r="M136" i="7" s="1"/>
  <c r="M176" i="7" a="1"/>
  <c r="M176" i="7" s="1"/>
  <c r="M181" i="7" a="1"/>
  <c r="M181" i="7" s="1"/>
  <c r="M166" i="7" a="1"/>
  <c r="M166" i="7" s="1"/>
  <c r="M155" i="7" a="1"/>
  <c r="M155" i="7" s="1"/>
  <c r="M138" i="7" a="1"/>
  <c r="M138" i="7" s="1"/>
  <c r="M197" i="7" a="1"/>
  <c r="M197" i="7" s="1"/>
  <c r="M51" i="7" a="1"/>
  <c r="M51" i="7" s="1"/>
  <c r="C51" i="7" s="1"/>
  <c r="M74" i="7" a="1"/>
  <c r="M74" i="7" s="1"/>
  <c r="M82" i="7" a="1"/>
  <c r="M82" i="7" s="1"/>
  <c r="M120" i="7" a="1"/>
  <c r="M120" i="7" s="1"/>
  <c r="M109" i="7" a="1"/>
  <c r="M109" i="7" s="1"/>
  <c r="M53" i="7" a="1"/>
  <c r="M53" i="7" s="1"/>
  <c r="C53" i="7" s="1"/>
  <c r="M73" i="7" a="1"/>
  <c r="M73" i="7" s="1"/>
  <c r="M28" i="7" a="1"/>
  <c r="M28" i="7" s="1"/>
  <c r="C28" i="7" s="1"/>
  <c r="M146" i="7" a="1"/>
  <c r="M146" i="7" s="1"/>
  <c r="M64" i="7" a="1"/>
  <c r="M64" i="7" s="1"/>
  <c r="M98" i="7" a="1"/>
  <c r="M98" i="7" s="1"/>
  <c r="M116" i="7" a="1"/>
  <c r="M116" i="7" s="1"/>
  <c r="M201" i="7" a="1"/>
  <c r="M201" i="7" s="1"/>
  <c r="M50" i="7" a="1"/>
  <c r="M50" i="7" s="1"/>
  <c r="C50" i="7" s="1"/>
  <c r="M80" i="7" a="1"/>
  <c r="M80" i="7" s="1"/>
  <c r="M65" i="7" a="1"/>
  <c r="M65" i="7" s="1"/>
  <c r="M60" i="7" a="1"/>
  <c r="M60" i="7" s="1"/>
  <c r="C60" i="7" s="1"/>
  <c r="M83" i="7" a="1"/>
  <c r="M83" i="7" s="1"/>
  <c r="M99" i="7" a="1"/>
  <c r="M99" i="7" s="1"/>
  <c r="M117" i="7" a="1"/>
  <c r="M117" i="7" s="1"/>
  <c r="M37" i="7" a="1"/>
  <c r="M37" i="7" s="1"/>
  <c r="C37" i="7" s="1"/>
  <c r="M62" i="7" a="1"/>
  <c r="M62" i="7" s="1"/>
  <c r="C62" i="7" s="1"/>
  <c r="M96" i="7" a="1"/>
  <c r="M96" i="7" s="1"/>
  <c r="M113" i="7" a="1"/>
  <c r="M113" i="7" s="1"/>
  <c r="F100" i="13"/>
  <c r="F101" i="13" s="1"/>
  <c r="F102" i="13" s="1"/>
  <c r="F93" i="13"/>
  <c r="C103" i="13"/>
  <c r="C94" i="13"/>
  <c r="D75" i="13"/>
  <c r="E75" i="13" s="1"/>
  <c r="C85" i="5"/>
  <c r="C94" i="5"/>
  <c r="D88" i="5" s="1"/>
  <c r="E88" i="5" s="1"/>
  <c r="F88" i="5" s="1"/>
  <c r="D102" i="11"/>
  <c r="E102" i="11" s="1"/>
  <c r="F102" i="11" s="1"/>
  <c r="C103" i="11"/>
  <c r="F92" i="11"/>
  <c r="D93" i="11"/>
  <c r="E93" i="11" s="1"/>
  <c r="B84" i="10" a="1"/>
  <c r="B84" i="10" s="1"/>
  <c r="C84" i="10" s="1"/>
  <c r="D84" i="10" s="1"/>
  <c r="E84" i="10" s="1"/>
  <c r="M196" i="1" a="1"/>
  <c r="M196" i="1" s="1"/>
  <c r="M49" i="1" a="1"/>
  <c r="M49" i="1" s="1"/>
  <c r="C49" i="1" s="1"/>
  <c r="M158" i="1" a="1"/>
  <c r="M158" i="1" s="1"/>
  <c r="M184" i="1" a="1"/>
  <c r="M184" i="1" s="1"/>
  <c r="M32" i="1" a="1"/>
  <c r="M32" i="1" s="1"/>
  <c r="C32" i="1" s="1"/>
  <c r="M96" i="1" a="1"/>
  <c r="M96" i="1" s="1"/>
  <c r="M25" i="1" a="1"/>
  <c r="M25" i="1" s="1"/>
  <c r="C25" i="1" s="1"/>
  <c r="M17" i="1" a="1"/>
  <c r="M17" i="1" s="1"/>
  <c r="C17" i="1" s="1"/>
  <c r="M118" i="1" a="1"/>
  <c r="M118" i="1" s="1"/>
  <c r="M30" i="1" a="1"/>
  <c r="M30" i="1" s="1"/>
  <c r="C30" i="1" s="1"/>
  <c r="M57" i="1" a="1"/>
  <c r="M57" i="1" s="1"/>
  <c r="C57" i="1" s="1"/>
  <c r="M166" i="1" a="1"/>
  <c r="M166" i="1" s="1"/>
  <c r="M10" i="1" a="1"/>
  <c r="M10" i="1" s="1"/>
  <c r="C10" i="1" s="1"/>
  <c r="M13" i="1" a="1"/>
  <c r="M13" i="1" s="1"/>
  <c r="C13" i="1" s="1"/>
  <c r="M56" i="1" a="1"/>
  <c r="M56" i="1" s="1"/>
  <c r="C56" i="1" s="1"/>
  <c r="M181" i="1" a="1"/>
  <c r="M181" i="1" s="1"/>
  <c r="M148" i="1" a="1"/>
  <c r="M148" i="1" s="1"/>
  <c r="M194" i="1" a="1"/>
  <c r="M194" i="1" s="1"/>
  <c r="M52" i="1" a="1"/>
  <c r="M52" i="1" s="1"/>
  <c r="C52" i="1" s="1"/>
  <c r="M99" i="1" a="1"/>
  <c r="M99" i="1" s="1"/>
  <c r="M90" i="1" a="1"/>
  <c r="M90" i="1" s="1"/>
  <c r="M102" i="1" a="1"/>
  <c r="M102" i="1" s="1"/>
  <c r="M94" i="1" a="1"/>
  <c r="M94" i="1" s="1"/>
  <c r="M44" i="1" a="1"/>
  <c r="M44" i="1" s="1"/>
  <c r="C44" i="1" s="1"/>
  <c r="M180" i="1" a="1"/>
  <c r="M180" i="1" s="1"/>
  <c r="M92" i="1" a="1"/>
  <c r="M92" i="1" s="1"/>
  <c r="M168" i="1" a="1"/>
  <c r="M168" i="1" s="1"/>
  <c r="M48" i="1" a="1"/>
  <c r="M48" i="1" s="1"/>
  <c r="C48" i="1" s="1"/>
  <c r="M28" i="1" a="1"/>
  <c r="M28" i="1" s="1"/>
  <c r="C28" i="1" s="1"/>
  <c r="M15" i="1" a="1"/>
  <c r="M15" i="1" s="1"/>
  <c r="C15" i="1" s="1"/>
  <c r="C92" i="1" s="1"/>
  <c r="M53" i="1" a="1"/>
  <c r="M53" i="1" s="1"/>
  <c r="C53" i="1" s="1"/>
  <c r="M150" i="1" a="1"/>
  <c r="M150" i="1" s="1"/>
  <c r="M165" i="1" a="1"/>
  <c r="M165" i="1" s="1"/>
  <c r="M125" i="1" a="1"/>
  <c r="M125" i="1" s="1"/>
  <c r="M163" i="1" a="1"/>
  <c r="M163" i="1" s="1"/>
  <c r="M205" i="1" a="1"/>
  <c r="M205" i="1" s="1"/>
  <c r="M174" i="1" a="1"/>
  <c r="M174" i="1" s="1"/>
  <c r="M142" i="1" a="1"/>
  <c r="M142" i="1" s="1"/>
  <c r="M137" i="1" a="1"/>
  <c r="M137" i="1" s="1"/>
  <c r="M69" i="1" a="1"/>
  <c r="M69" i="1" s="1"/>
  <c r="M178" i="1" a="1"/>
  <c r="M178" i="1" s="1"/>
  <c r="M108" i="1" a="1"/>
  <c r="M108" i="1" s="1"/>
  <c r="M140" i="1" a="1"/>
  <c r="M140" i="1" s="1"/>
  <c r="M124" i="1" a="1"/>
  <c r="M124" i="1" s="1"/>
  <c r="M160" i="1" a="1"/>
  <c r="M160" i="1" s="1"/>
  <c r="M146" i="1" a="1"/>
  <c r="M146" i="1" s="1"/>
  <c r="M162" i="1" a="1"/>
  <c r="M162" i="1" s="1"/>
  <c r="M73" i="1" a="1"/>
  <c r="M73" i="1" s="1"/>
  <c r="M109" i="1" a="1"/>
  <c r="M109" i="1" s="1"/>
  <c r="M68" i="1" a="1"/>
  <c r="M68" i="1" s="1"/>
  <c r="M114" i="1" a="1"/>
  <c r="M114" i="1" s="1"/>
  <c r="M112" i="1" a="1"/>
  <c r="M112" i="1" s="1"/>
  <c r="M120" i="1" a="1"/>
  <c r="M120" i="1" s="1"/>
  <c r="M131" i="1" a="1"/>
  <c r="M131" i="1" s="1"/>
  <c r="M144" i="1" a="1"/>
  <c r="M144" i="1" s="1"/>
  <c r="M185" i="1" a="1"/>
  <c r="M185" i="1" s="1"/>
  <c r="M198" i="1" a="1"/>
  <c r="M198" i="1" s="1"/>
  <c r="M177" i="1" a="1"/>
  <c r="M177" i="1" s="1"/>
  <c r="M204" i="1" a="1"/>
  <c r="M204" i="1" s="1"/>
  <c r="M38" i="1" a="1"/>
  <c r="M38" i="1" s="1"/>
  <c r="C38" i="1" s="1"/>
  <c r="M50" i="1" a="1"/>
  <c r="M50" i="1" s="1"/>
  <c r="C50" i="1" s="1"/>
  <c r="M192" i="1" a="1"/>
  <c r="M192" i="1" s="1"/>
  <c r="M203" i="1" a="1"/>
  <c r="M203" i="1" s="1"/>
  <c r="M115" i="1" a="1"/>
  <c r="M115" i="1" s="1"/>
  <c r="M72" i="1" a="1"/>
  <c r="M72" i="1" s="1"/>
  <c r="M141" i="1" a="1"/>
  <c r="M141" i="1" s="1"/>
  <c r="M60" i="1" a="1"/>
  <c r="M60" i="1" s="1"/>
  <c r="C60" i="1" s="1"/>
  <c r="M136" i="1" a="1"/>
  <c r="M136" i="1" s="1"/>
  <c r="M164" i="1" a="1"/>
  <c r="M164" i="1" s="1"/>
  <c r="M202" i="1" a="1"/>
  <c r="M202" i="1" s="1"/>
  <c r="M169" i="1" a="1"/>
  <c r="M169" i="1" s="1"/>
  <c r="M161" i="1" a="1"/>
  <c r="M161" i="1" s="1"/>
  <c r="M170" i="1" a="1"/>
  <c r="M170" i="1" s="1"/>
  <c r="M37" i="1" a="1"/>
  <c r="M37" i="1" s="1"/>
  <c r="C37" i="1" s="1"/>
  <c r="M134" i="1" a="1"/>
  <c r="M134" i="1" s="1"/>
  <c r="M14" i="1" a="1"/>
  <c r="M14" i="1" s="1"/>
  <c r="C14" i="1" s="1"/>
  <c r="M149" i="1" a="1"/>
  <c r="M149" i="1" s="1"/>
  <c r="M85" i="1" a="1"/>
  <c r="M85" i="1" s="1"/>
  <c r="M176" i="1" a="1"/>
  <c r="M176" i="1" s="1"/>
  <c r="M172" i="1" a="1"/>
  <c r="M172" i="1" s="1"/>
  <c r="M80" i="1" a="1"/>
  <c r="M80" i="1" s="1"/>
  <c r="M24" i="1" a="1"/>
  <c r="M24" i="1" s="1"/>
  <c r="C24" i="1" s="1"/>
  <c r="M51" i="1" a="1"/>
  <c r="M51" i="1" s="1"/>
  <c r="C51" i="1" s="1"/>
  <c r="M67" i="1" a="1"/>
  <c r="M67" i="1" s="1"/>
  <c r="M35" i="1" a="1"/>
  <c r="M35" i="1" s="1"/>
  <c r="C35" i="1" s="1"/>
  <c r="M36" i="1" a="1"/>
  <c r="M36" i="1" s="1"/>
  <c r="C36" i="1" s="1"/>
  <c r="M84" i="1" a="1"/>
  <c r="M84" i="1" s="1"/>
  <c r="M89" i="1" a="1"/>
  <c r="M89" i="1" s="1"/>
  <c r="M101" i="1" a="1"/>
  <c r="M101" i="1" s="1"/>
  <c r="M81" i="1" a="1"/>
  <c r="M81" i="1" s="1"/>
  <c r="M195" i="1" a="1"/>
  <c r="M195" i="1" s="1"/>
  <c r="M11" i="1" a="1"/>
  <c r="M11" i="1" s="1"/>
  <c r="C11" i="1" s="1"/>
  <c r="M190" i="1" a="1"/>
  <c r="M190" i="1" s="1"/>
  <c r="M86" i="1" a="1"/>
  <c r="M86" i="1" s="1"/>
  <c r="M110" i="1" a="1"/>
  <c r="M110" i="1" s="1"/>
  <c r="M54" i="1" a="1"/>
  <c r="M54" i="1" s="1"/>
  <c r="C54" i="1" s="1"/>
  <c r="M78" i="1" a="1"/>
  <c r="M78" i="1" s="1"/>
  <c r="M179" i="1" a="1"/>
  <c r="M179" i="1" s="1"/>
  <c r="M62" i="1" a="1"/>
  <c r="M62" i="1" s="1"/>
  <c r="C62" i="1" s="1"/>
  <c r="M74" i="1" a="1"/>
  <c r="M74" i="1" s="1"/>
  <c r="M186" i="1" a="1"/>
  <c r="M186" i="1" s="1"/>
  <c r="M76" i="1" a="1"/>
  <c r="M76" i="1" s="1"/>
  <c r="M152" i="1" a="1"/>
  <c r="M152" i="1" s="1"/>
  <c r="M197" i="1" a="1"/>
  <c r="M197" i="1" s="1"/>
  <c r="M105" i="1" a="1"/>
  <c r="M105" i="1" s="1"/>
  <c r="M117" i="1" a="1"/>
  <c r="M117" i="1" s="1"/>
  <c r="M97" i="1" a="1"/>
  <c r="M97" i="1" s="1"/>
  <c r="M9" i="1" a="1"/>
  <c r="M9" i="1" s="1"/>
  <c r="C9" i="1" s="1"/>
  <c r="C79" i="1" s="1"/>
  <c r="M12" i="1" a="1"/>
  <c r="M12" i="1" s="1"/>
  <c r="C12" i="1" s="1"/>
  <c r="C74" i="1" s="1"/>
  <c r="M26" i="1" a="1"/>
  <c r="M26" i="1" s="1"/>
  <c r="C26" i="1" s="1"/>
  <c r="M8" i="1" a="1"/>
  <c r="M8" i="1" s="1"/>
  <c r="C8" i="1" s="1"/>
  <c r="M6" i="1" a="1"/>
  <c r="M6" i="1" s="1"/>
  <c r="C6" i="1" s="1"/>
  <c r="C75" i="1" s="1"/>
  <c r="M70" i="1" a="1"/>
  <c r="M70" i="1" s="1"/>
  <c r="M82" i="1" a="1"/>
  <c r="M82" i="1" s="1"/>
  <c r="M193" i="1" a="1"/>
  <c r="M193" i="1" s="1"/>
  <c r="M98" i="1" a="1"/>
  <c r="M98" i="1" s="1"/>
  <c r="M129" i="1" a="1"/>
  <c r="M129" i="1" s="1"/>
  <c r="M66" i="1" a="1"/>
  <c r="M66" i="1" s="1"/>
  <c r="M65" i="1" a="1"/>
  <c r="M65" i="1" s="1"/>
  <c r="M34" i="1" a="1"/>
  <c r="M34" i="1" s="1"/>
  <c r="C34" i="1" s="1"/>
  <c r="M130" i="1" a="1"/>
  <c r="M130" i="1" s="1"/>
  <c r="C76" i="9"/>
  <c r="F75" i="9"/>
  <c r="D93" i="9"/>
  <c r="E93" i="9" s="1"/>
  <c r="D101" i="9"/>
  <c r="E101" i="9" s="1"/>
  <c r="F101" i="9" s="1"/>
  <c r="F102" i="9" s="1"/>
  <c r="C103" i="9"/>
  <c r="D91" i="9"/>
  <c r="E91" i="9" s="1"/>
  <c r="F91" i="9" s="1"/>
  <c r="F92" i="9" s="1"/>
  <c r="D84" i="9"/>
  <c r="E84" i="9" s="1"/>
  <c r="D82" i="9"/>
  <c r="E82" i="9" s="1"/>
  <c r="F82" i="9" s="1"/>
  <c r="F83" i="9" s="1"/>
  <c r="F92" i="8"/>
  <c r="D93" i="8"/>
  <c r="E93" i="8" s="1"/>
  <c r="D84" i="8"/>
  <c r="E84" i="8" s="1"/>
  <c r="D75" i="8"/>
  <c r="E75" i="8" s="1"/>
  <c r="D93" i="7"/>
  <c r="E93" i="7" s="1"/>
  <c r="D75" i="7"/>
  <c r="E75" i="7" s="1"/>
  <c r="F92" i="7"/>
  <c r="D84" i="7"/>
  <c r="E84" i="7" s="1"/>
  <c r="D82" i="7"/>
  <c r="E82" i="7" s="1"/>
  <c r="F82" i="7" s="1"/>
  <c r="F83" i="7" s="1"/>
  <c r="D73" i="7"/>
  <c r="E73" i="7" s="1"/>
  <c r="M106" i="1" a="1"/>
  <c r="M106" i="1" s="1"/>
  <c r="M200" i="1" a="1"/>
  <c r="M200" i="1" s="1"/>
  <c r="M122" i="1" a="1"/>
  <c r="M122" i="1" s="1"/>
  <c r="M191" i="1" a="1"/>
  <c r="M191" i="1" s="1"/>
  <c r="M127" i="1" a="1"/>
  <c r="M127" i="1" s="1"/>
  <c r="M63" i="1" a="1"/>
  <c r="M63" i="1" s="1"/>
  <c r="M128" i="1" a="1"/>
  <c r="M128" i="1" s="1"/>
  <c r="M206" i="1" a="1"/>
  <c r="M206" i="1" s="1"/>
  <c r="M139" i="1" a="1"/>
  <c r="M139" i="1" s="1"/>
  <c r="M75" i="1" a="1"/>
  <c r="M75" i="1" s="1"/>
  <c r="M154" i="1" a="1"/>
  <c r="M154" i="1" s="1"/>
  <c r="M183" i="1" a="1"/>
  <c r="M183" i="1" s="1"/>
  <c r="M119" i="1" a="1"/>
  <c r="M119" i="1" s="1"/>
  <c r="M55" i="1" a="1"/>
  <c r="M55" i="1" s="1"/>
  <c r="C55" i="1" s="1"/>
  <c r="M79" i="1" a="1"/>
  <c r="M79" i="1" s="1"/>
  <c r="M155" i="1" a="1"/>
  <c r="M155" i="1" s="1"/>
  <c r="M71" i="1" a="1"/>
  <c r="M71" i="1" s="1"/>
  <c r="M46" i="1" a="1"/>
  <c r="M46" i="1" s="1"/>
  <c r="C46" i="1" s="1"/>
  <c r="M7" i="1" a="1"/>
  <c r="M7" i="1" s="1"/>
  <c r="C7" i="1" s="1"/>
  <c r="M77" i="1" a="1"/>
  <c r="M77" i="1" s="1"/>
  <c r="M175" i="1" a="1"/>
  <c r="M175" i="1" s="1"/>
  <c r="M111" i="1" a="1"/>
  <c r="M111" i="1" s="1"/>
  <c r="M47" i="1" a="1"/>
  <c r="M47" i="1" s="1"/>
  <c r="C47" i="1" s="1"/>
  <c r="M93" i="1" a="1"/>
  <c r="M93" i="1" s="1"/>
  <c r="M187" i="1" a="1"/>
  <c r="M187" i="1" s="1"/>
  <c r="M123" i="1" a="1"/>
  <c r="M123" i="1" s="1"/>
  <c r="M59" i="1" a="1"/>
  <c r="M59" i="1" s="1"/>
  <c r="C59" i="1" s="1"/>
  <c r="M61" i="1" a="1"/>
  <c r="M61" i="1" s="1"/>
  <c r="C61" i="1" s="1"/>
  <c r="M167" i="1" a="1"/>
  <c r="M167" i="1" s="1"/>
  <c r="M103" i="1" a="1"/>
  <c r="M103" i="1" s="1"/>
  <c r="M39" i="1" a="1"/>
  <c r="M39" i="1" s="1"/>
  <c r="C39" i="1" s="1"/>
  <c r="M207" i="1" a="1"/>
  <c r="M207" i="1" s="1"/>
  <c r="M22" i="1" a="1"/>
  <c r="M22" i="1" s="1"/>
  <c r="C22" i="1" s="1"/>
  <c r="M201" i="1" a="1"/>
  <c r="M201" i="1" s="1"/>
  <c r="M100" i="1" a="1"/>
  <c r="M100" i="1" s="1"/>
  <c r="M189" i="1" a="1"/>
  <c r="M189" i="1" s="1"/>
  <c r="M29" i="1" a="1"/>
  <c r="M29" i="1" s="1"/>
  <c r="C29" i="1" s="1"/>
  <c r="M159" i="1" a="1"/>
  <c r="M159" i="1" s="1"/>
  <c r="M95" i="1" a="1"/>
  <c r="M95" i="1" s="1"/>
  <c r="M31" i="1" a="1"/>
  <c r="M31" i="1" s="1"/>
  <c r="C31" i="1" s="1"/>
  <c r="M45" i="1" a="1"/>
  <c r="M45" i="1" s="1"/>
  <c r="C45" i="1" s="1"/>
  <c r="M171" i="1" a="1"/>
  <c r="M171" i="1" s="1"/>
  <c r="M107" i="1" a="1"/>
  <c r="M107" i="1" s="1"/>
  <c r="M43" i="1" a="1"/>
  <c r="M43" i="1" s="1"/>
  <c r="C43" i="1" s="1"/>
  <c r="M16" i="1" a="1"/>
  <c r="M16" i="1" s="1"/>
  <c r="C16" i="1" s="1"/>
  <c r="M151" i="1" a="1"/>
  <c r="M151" i="1" s="1"/>
  <c r="M87" i="1" a="1"/>
  <c r="M87" i="1" s="1"/>
  <c r="M23" i="1" a="1"/>
  <c r="M23" i="1" s="1"/>
  <c r="C23" i="1" s="1"/>
  <c r="M143" i="1" a="1"/>
  <c r="M143" i="1" s="1"/>
  <c r="M91" i="1" a="1"/>
  <c r="M91" i="1" s="1"/>
  <c r="M135" i="1" a="1"/>
  <c r="M135" i="1" s="1"/>
  <c r="M147" i="1" a="1"/>
  <c r="M147" i="1" s="1"/>
  <c r="M173" i="1" a="1"/>
  <c r="M173" i="1" s="1"/>
  <c r="M27" i="1" a="1"/>
  <c r="M27" i="1" s="1"/>
  <c r="C27" i="1" s="1"/>
  <c r="D84" i="6"/>
  <c r="E84" i="6" s="1"/>
  <c r="D75" i="6"/>
  <c r="E75" i="6" s="1"/>
  <c r="C73" i="1" l="1"/>
  <c r="F75" i="11"/>
  <c r="F84" i="11"/>
  <c r="D64" i="8"/>
  <c r="C70" i="8"/>
  <c r="C76" i="8" s="1"/>
  <c r="D72" i="8" s="1"/>
  <c r="C63" i="8"/>
  <c r="C63" i="9"/>
  <c r="C63" i="7"/>
  <c r="C63" i="13"/>
  <c r="D64" i="13"/>
  <c r="C70" i="13"/>
  <c r="C76" i="13" s="1"/>
  <c r="D70" i="13" s="1"/>
  <c r="E70" i="13" s="1"/>
  <c r="D79" i="5"/>
  <c r="E79" i="5" s="1"/>
  <c r="F79" i="5" s="1"/>
  <c r="D80" i="5"/>
  <c r="D83" i="5"/>
  <c r="D81" i="5"/>
  <c r="E81" i="5" s="1"/>
  <c r="D82" i="5"/>
  <c r="F89" i="5"/>
  <c r="F90" i="5" s="1"/>
  <c r="F91" i="5" s="1"/>
  <c r="F92" i="5" s="1"/>
  <c r="F93" i="5" s="1"/>
  <c r="G87" i="5"/>
  <c r="C71" i="6"/>
  <c r="C91" i="6"/>
  <c r="C97" i="6"/>
  <c r="C81" i="6"/>
  <c r="C79" i="6"/>
  <c r="C98" i="6"/>
  <c r="C88" i="6"/>
  <c r="C63" i="5"/>
  <c r="E64" i="6"/>
  <c r="C80" i="6"/>
  <c r="C90" i="6"/>
  <c r="C72" i="6"/>
  <c r="D64" i="6"/>
  <c r="C70" i="6"/>
  <c r="C63" i="6"/>
  <c r="H64" i="6"/>
  <c r="G64" i="6"/>
  <c r="C89" i="6"/>
  <c r="C99" i="6"/>
  <c r="C71" i="1"/>
  <c r="C91" i="1"/>
  <c r="E64" i="1"/>
  <c r="C80" i="1"/>
  <c r="C72" i="1"/>
  <c r="C90" i="1"/>
  <c r="C88" i="1"/>
  <c r="D64" i="1"/>
  <c r="C70" i="1"/>
  <c r="G64" i="1"/>
  <c r="C63" i="1"/>
  <c r="C89" i="1"/>
  <c r="C81" i="1"/>
  <c r="D101" i="7"/>
  <c r="E101" i="7" s="1"/>
  <c r="F101" i="7" s="1"/>
  <c r="F102" i="7" s="1"/>
  <c r="C103" i="7"/>
  <c r="D83" i="13"/>
  <c r="E83" i="13" s="1"/>
  <c r="C85" i="13"/>
  <c r="D101" i="5"/>
  <c r="E101" i="5" s="1"/>
  <c r="C103" i="5"/>
  <c r="D99" i="5" s="1"/>
  <c r="C76" i="11"/>
  <c r="C85" i="11"/>
  <c r="C27" i="11"/>
  <c r="C63" i="11" s="1"/>
  <c r="C94" i="10"/>
  <c r="D88" i="10" s="1"/>
  <c r="E88" i="10" s="1"/>
  <c r="F88" i="10" s="1"/>
  <c r="D102" i="10"/>
  <c r="E102" i="10" s="1"/>
  <c r="C103" i="10"/>
  <c r="D97" i="10" s="1"/>
  <c r="E97" i="10" s="1"/>
  <c r="F97" i="10" s="1"/>
  <c r="D66" i="5"/>
  <c r="D67" i="5" s="1"/>
  <c r="D75" i="5"/>
  <c r="E75" i="5" s="1"/>
  <c r="C76" i="5"/>
  <c r="D74" i="5" s="1"/>
  <c r="D70" i="10"/>
  <c r="E70" i="10" s="1"/>
  <c r="D71" i="10"/>
  <c r="E71" i="10" s="1"/>
  <c r="C63" i="10"/>
  <c r="D66" i="10" s="1"/>
  <c r="D67" i="10" s="1"/>
  <c r="C94" i="11"/>
  <c r="F93" i="11"/>
  <c r="C85" i="10"/>
  <c r="D79" i="10" s="1"/>
  <c r="E79" i="10" s="1"/>
  <c r="F79" i="10" s="1"/>
  <c r="C94" i="9"/>
  <c r="F84" i="9"/>
  <c r="C85" i="9"/>
  <c r="F93" i="9"/>
  <c r="C85" i="8"/>
  <c r="D81" i="8" s="1"/>
  <c r="C94" i="8"/>
  <c r="F93" i="8"/>
  <c r="F84" i="7"/>
  <c r="C76" i="7"/>
  <c r="D72" i="7" s="1"/>
  <c r="C94" i="7"/>
  <c r="C85" i="7"/>
  <c r="F93" i="7"/>
  <c r="D79" i="8" l="1"/>
  <c r="E79" i="8" s="1"/>
  <c r="F79" i="8" s="1"/>
  <c r="G78" i="8" s="1"/>
  <c r="D80" i="8"/>
  <c r="E80" i="8" s="1"/>
  <c r="D66" i="8"/>
  <c r="D67" i="8" s="1"/>
  <c r="D70" i="8"/>
  <c r="E70" i="8" s="1"/>
  <c r="D71" i="8"/>
  <c r="D66" i="13"/>
  <c r="D67" i="13" s="1"/>
  <c r="G66" i="6"/>
  <c r="G67" i="6" s="1"/>
  <c r="H66" i="6"/>
  <c r="H67" i="6" s="1"/>
  <c r="C76" i="6"/>
  <c r="D72" i="6" s="1"/>
  <c r="C85" i="6"/>
  <c r="D80" i="6" s="1"/>
  <c r="D79" i="13"/>
  <c r="E79" i="13" s="1"/>
  <c r="F79" i="13" s="1"/>
  <c r="D80" i="13"/>
  <c r="E80" i="13" s="1"/>
  <c r="G78" i="5"/>
  <c r="E80" i="5"/>
  <c r="F80" i="5" s="1"/>
  <c r="F81" i="5" s="1"/>
  <c r="E83" i="5"/>
  <c r="E82" i="5"/>
  <c r="D72" i="5"/>
  <c r="D73" i="5"/>
  <c r="D70" i="5"/>
  <c r="E70" i="5" s="1"/>
  <c r="F70" i="5" s="1"/>
  <c r="G69" i="5" s="1"/>
  <c r="D71" i="5"/>
  <c r="D97" i="5"/>
  <c r="E97" i="5" s="1"/>
  <c r="F97" i="5" s="1"/>
  <c r="G96" i="5" s="1"/>
  <c r="D98" i="5"/>
  <c r="E98" i="5" s="1"/>
  <c r="C94" i="6"/>
  <c r="D92" i="6" s="1"/>
  <c r="C103" i="6"/>
  <c r="D66" i="6"/>
  <c r="D67" i="6" s="1"/>
  <c r="E66" i="6"/>
  <c r="E67" i="6" s="1"/>
  <c r="F98" i="10"/>
  <c r="F99" i="10" s="1"/>
  <c r="F100" i="10" s="1"/>
  <c r="F101" i="10" s="1"/>
  <c r="F102" i="10" s="1"/>
  <c r="G96" i="10"/>
  <c r="F89" i="10"/>
  <c r="F90" i="10" s="1"/>
  <c r="F91" i="10" s="1"/>
  <c r="F92" i="10" s="1"/>
  <c r="F93" i="10" s="1"/>
  <c r="G87" i="10"/>
  <c r="G78" i="10"/>
  <c r="F80" i="10"/>
  <c r="F81" i="10" s="1"/>
  <c r="F82" i="10" s="1"/>
  <c r="F83" i="10" s="1"/>
  <c r="F84" i="10" s="1"/>
  <c r="F70" i="10"/>
  <c r="F71" i="10" s="1"/>
  <c r="F72" i="10" s="1"/>
  <c r="F73" i="10" s="1"/>
  <c r="F74" i="10" s="1"/>
  <c r="F75" i="10" s="1"/>
  <c r="D66" i="7"/>
  <c r="D67" i="7" s="1"/>
  <c r="D70" i="7"/>
  <c r="E70" i="7" s="1"/>
  <c r="D71" i="7"/>
  <c r="F70" i="8" l="1"/>
  <c r="G69" i="8" s="1"/>
  <c r="E81" i="8"/>
  <c r="F80" i="8"/>
  <c r="E72" i="8"/>
  <c r="D81" i="6"/>
  <c r="E71" i="8"/>
  <c r="E72" i="7"/>
  <c r="D71" i="6"/>
  <c r="D91" i="6"/>
  <c r="D70" i="6"/>
  <c r="E70" i="6" s="1"/>
  <c r="F70" i="6" s="1"/>
  <c r="G69" i="6" s="1"/>
  <c r="D79" i="6"/>
  <c r="E79" i="6" s="1"/>
  <c r="F79" i="6" s="1"/>
  <c r="G78" i="6" s="1"/>
  <c r="F80" i="13"/>
  <c r="F81" i="13" s="1"/>
  <c r="F82" i="13" s="1"/>
  <c r="F83" i="13" s="1"/>
  <c r="F84" i="13" s="1"/>
  <c r="D88" i="6"/>
  <c r="E88" i="6" s="1"/>
  <c r="F88" i="6" s="1"/>
  <c r="G87" i="6" s="1"/>
  <c r="F70" i="13"/>
  <c r="F82" i="5"/>
  <c r="F83" i="5" s="1"/>
  <c r="F84" i="5" s="1"/>
  <c r="G78" i="13"/>
  <c r="E74" i="5"/>
  <c r="E73" i="5"/>
  <c r="E71" i="5"/>
  <c r="F71" i="5" s="1"/>
  <c r="E72" i="5"/>
  <c r="E99" i="5"/>
  <c r="F98" i="5"/>
  <c r="D89" i="6"/>
  <c r="D90" i="6"/>
  <c r="D100" i="6"/>
  <c r="D97" i="6"/>
  <c r="E97" i="6" s="1"/>
  <c r="F97" i="6" s="1"/>
  <c r="D98" i="6"/>
  <c r="D99" i="6"/>
  <c r="E80" i="6"/>
  <c r="F70" i="7"/>
  <c r="G69" i="7" s="1"/>
  <c r="G69" i="10"/>
  <c r="E71" i="7"/>
  <c r="F81" i="8" l="1"/>
  <c r="F82" i="8" s="1"/>
  <c r="F83" i="8" s="1"/>
  <c r="F84" i="8" s="1"/>
  <c r="F71" i="8"/>
  <c r="F72" i="8" s="1"/>
  <c r="F73" i="8" s="1"/>
  <c r="F74" i="8" s="1"/>
  <c r="F75" i="8" s="1"/>
  <c r="E71" i="6"/>
  <c r="F71" i="6" s="1"/>
  <c r="E72" i="6"/>
  <c r="F80" i="6"/>
  <c r="E81" i="6"/>
  <c r="F72" i="5"/>
  <c r="F73" i="5" s="1"/>
  <c r="F74" i="5" s="1"/>
  <c r="F75" i="5" s="1"/>
  <c r="E89" i="6"/>
  <c r="F89" i="6" s="1"/>
  <c r="F99" i="5"/>
  <c r="F100" i="5" s="1"/>
  <c r="F101" i="5" s="1"/>
  <c r="F102" i="5" s="1"/>
  <c r="G69" i="13"/>
  <c r="F71" i="13"/>
  <c r="F72" i="13" s="1"/>
  <c r="F73" i="13" s="1"/>
  <c r="F74" i="13" s="1"/>
  <c r="F75" i="13" s="1"/>
  <c r="E100" i="6"/>
  <c r="E99" i="6"/>
  <c r="E90" i="6"/>
  <c r="E98" i="6"/>
  <c r="F98" i="6" s="1"/>
  <c r="E92" i="6"/>
  <c r="G96" i="6"/>
  <c r="E91" i="6"/>
  <c r="F71" i="7"/>
  <c r="F72" i="7" s="1"/>
  <c r="F73" i="7" s="1"/>
  <c r="F74" i="7" s="1"/>
  <c r="F75" i="7" s="1"/>
  <c r="F72" i="6" l="1"/>
  <c r="F73" i="6" s="1"/>
  <c r="F74" i="6" s="1"/>
  <c r="F75" i="6" s="1"/>
  <c r="F81" i="6"/>
  <c r="F82" i="6" s="1"/>
  <c r="F83" i="6" s="1"/>
  <c r="F84" i="6" s="1"/>
  <c r="F99" i="6"/>
  <c r="F100" i="6" s="1"/>
  <c r="F101" i="6" s="1"/>
  <c r="F102" i="6" s="1"/>
  <c r="F90" i="6"/>
  <c r="F91" i="6" s="1"/>
  <c r="F92" i="6" s="1"/>
  <c r="F93" i="6" s="1"/>
  <c r="B4" i="1"/>
  <c r="E66" i="1" l="1"/>
  <c r="E67" i="1" s="1"/>
  <c r="H66" i="1"/>
  <c r="H67" i="1" s="1"/>
  <c r="F66" i="1"/>
  <c r="F67" i="1" s="1"/>
  <c r="G66" i="1"/>
  <c r="G67" i="1" s="1"/>
  <c r="D66" i="1"/>
  <c r="D67" i="1" s="1"/>
  <c r="C94" i="1" l="1"/>
  <c r="C103" i="1"/>
  <c r="C76" i="1"/>
  <c r="D75" i="1" s="1"/>
  <c r="D97" i="1" l="1"/>
  <c r="E97" i="1" s="1"/>
  <c r="F97" i="1" s="1"/>
  <c r="D98" i="1"/>
  <c r="D99" i="1"/>
  <c r="D100" i="1"/>
  <c r="E100" i="1" s="1"/>
  <c r="D101" i="1"/>
  <c r="D102" i="1"/>
  <c r="D92" i="1"/>
  <c r="D93" i="1"/>
  <c r="D90" i="1"/>
  <c r="D91" i="1"/>
  <c r="D88" i="1"/>
  <c r="E88" i="1" s="1"/>
  <c r="F88" i="1" s="1"/>
  <c r="G87" i="1" s="1"/>
  <c r="D89" i="1"/>
  <c r="D70" i="1"/>
  <c r="E70" i="1" s="1"/>
  <c r="F70" i="1" s="1"/>
  <c r="D74" i="1"/>
  <c r="D71" i="1"/>
  <c r="D72" i="1"/>
  <c r="D73" i="1"/>
  <c r="E98" i="1" l="1"/>
  <c r="F98" i="1" s="1"/>
  <c r="G96" i="1"/>
  <c r="E99" i="1"/>
  <c r="E102" i="1"/>
  <c r="E101" i="1"/>
  <c r="E93" i="1"/>
  <c r="E89" i="1"/>
  <c r="E92" i="1"/>
  <c r="E91" i="1"/>
  <c r="E90" i="1"/>
  <c r="F89" i="1"/>
  <c r="E75" i="1"/>
  <c r="E72" i="1"/>
  <c r="E73" i="1"/>
  <c r="E74" i="1"/>
  <c r="E71" i="1"/>
  <c r="F71" i="1" s="1"/>
  <c r="F90" i="1" l="1"/>
  <c r="F91" i="1" s="1"/>
  <c r="F92" i="1" s="1"/>
  <c r="F93" i="1" s="1"/>
  <c r="F99" i="1"/>
  <c r="F100" i="1" s="1"/>
  <c r="F101" i="1" s="1"/>
  <c r="F102" i="1" s="1"/>
  <c r="C85" i="1"/>
  <c r="F72" i="1"/>
  <c r="F73" i="1" s="1"/>
  <c r="F74" i="1" s="1"/>
  <c r="F75" i="1" s="1"/>
  <c r="G69" i="1"/>
  <c r="D83" i="1" l="1"/>
  <c r="D84" i="1"/>
  <c r="D79" i="1"/>
  <c r="E79" i="1" s="1"/>
  <c r="F79" i="1" s="1"/>
  <c r="D80" i="1"/>
  <c r="D81" i="1"/>
  <c r="D82" i="1"/>
  <c r="E84" i="1" l="1"/>
  <c r="E83" i="1"/>
  <c r="E82" i="1"/>
  <c r="E81" i="1"/>
  <c r="E80" i="1"/>
  <c r="F80" i="1" s="1"/>
  <c r="G78" i="1"/>
  <c r="F81" i="1" l="1"/>
  <c r="F82" i="1" s="1"/>
  <c r="F83" i="1" s="1"/>
  <c r="F8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Callihan, Frank</author>
  </authors>
  <commentList>
    <comment ref="C9" authorId="0" shapeId="0" xr:uid="{00000000-0006-0000-0100-000001000000}">
      <text>
        <r>
          <rPr>
            <sz val="9"/>
            <color indexed="81"/>
            <rFont val="Tahoma"/>
            <family val="2"/>
          </rPr>
          <t xml:space="preserve">
Benefit type</t>
        </r>
      </text>
    </comment>
    <comment ref="D9" authorId="0" shapeId="0" xr:uid="{00000000-0006-0000-0100-000002000000}">
      <text>
        <r>
          <rPr>
            <sz val="9"/>
            <color indexed="81"/>
            <rFont val="Tahoma"/>
            <family val="2"/>
          </rPr>
          <t>For QTL testing, only the expected claim dollar amounts for covered services identified as medical/surgical benefit types are needed.</t>
        </r>
      </text>
    </comment>
  </commentList>
</comments>
</file>

<file path=xl/sharedStrings.xml><?xml version="1.0" encoding="utf-8"?>
<sst xmlns="http://schemas.openxmlformats.org/spreadsheetml/2006/main" count="600" uniqueCount="98">
  <si>
    <t>COPAY APPLICATION</t>
  </si>
  <si>
    <t>COINSURANCE APPLICATION</t>
  </si>
  <si>
    <t>DEDUCTIBLE APPLICATION</t>
  </si>
  <si>
    <t>INSTRUCTIONS: Is a deductible applied to this service category? If yes, put a "Y" for every Service Category with a deductible application. If no, put a "N" for every Service Category where there is no deductible application.</t>
  </si>
  <si>
    <t>INSTRUCTIONS:
List Claim Expected Allowed Dollar Amounts (Annual) for each service category listed.</t>
  </si>
  <si>
    <t>SESSION LIMITS APPLICATION</t>
  </si>
  <si>
    <t>DAY LIMITS APPLICATION</t>
  </si>
  <si>
    <t>INSTRUCTIONS: Is a session limit applied to this service category? If yes, put the session limit for every Service Category. If no, put a "N" for every Service Category where there is no session limit application.</t>
  </si>
  <si>
    <t>INSTRUCTIONS: Is a day limit applied to this service category? If yes, put the day limit for every Service Category. If no, put a "N" for every Service Category where there is no day limit application.</t>
  </si>
  <si>
    <t>COLUMN 1</t>
  </si>
  <si>
    <t>COLUMN 2</t>
  </si>
  <si>
    <t>COLUMN 3</t>
  </si>
  <si>
    <t>COLUMN 4</t>
  </si>
  <si>
    <t>EXPECTED CLAIM DOLLAR AMOUNT</t>
  </si>
  <si>
    <t>COLUMN 5</t>
  </si>
  <si>
    <t>COLUMN 6</t>
  </si>
  <si>
    <r>
      <rPr>
        <b/>
        <u/>
        <sz val="15"/>
        <color theme="1"/>
        <rFont val="Calibri"/>
        <family val="2"/>
        <scheme val="minor"/>
      </rPr>
      <t>SUBSTANTIALLY ALL TEST</t>
    </r>
    <r>
      <rPr>
        <b/>
        <sz val="15"/>
        <color theme="1"/>
        <rFont val="Calibri"/>
        <family val="2"/>
        <scheme val="minor"/>
      </rPr>
      <t>-</t>
    </r>
    <r>
      <rPr>
        <b/>
        <sz val="10"/>
        <color theme="1"/>
        <rFont val="Calibri"/>
        <family val="2"/>
        <scheme val="minor"/>
      </rPr>
      <t xml:space="preserve"> 45 CFR 146.136 (c)(3)(i)(A): Substantially all. For purposes of this paragraph (c), a type of financial requirement or quantitative treatment limitation is considered to apply to substantially all medical/surgical benefits in a classification of benefits if it applies to at least two-thirds of all medical/surgical benefits in that classification. (For this purpose, benefits expressed as subject to a zero level of a type of financial requirement are treated as benefits not subject to that type of financial requirement, and benefits expressed as subject to a quantitative treatment limitation that is unlimited are treated as benefits not subject to that type of quantitative treatment limitation.) If a type of financial requirement or quantitative treatment limitation does not apply to at least two-thirds of all medical/surgical benefits in a classification, then that type cannot be applied to mental health or substance use disorder benefits in that classification. </t>
    </r>
  </si>
  <si>
    <r>
      <rPr>
        <b/>
        <sz val="15"/>
        <color theme="1"/>
        <rFont val="Calibri"/>
        <family val="2"/>
        <scheme val="minor"/>
      </rPr>
      <t xml:space="preserve">PREDOMINANT TEST- </t>
    </r>
    <r>
      <rPr>
        <b/>
        <sz val="10"/>
        <color theme="1"/>
        <rFont val="Calibri"/>
        <family val="2"/>
        <scheme val="minor"/>
      </rPr>
      <t xml:space="preserve"> 45 CFR 146.136 (c)(3)(i)(B): Predominant - If a type of financial requirement or quantitative treatment limitation applies to at least two-thirds of all medical/surgical benefits in a classification as determined under paragraph (c)(3)(i)(A) of this section, the level of the financial requirement or quantitative treatment limitation that is considered the predominant level of that type in a classification of benefits is the level that applies to more than one-half of medical/surgical benefits in that classification subject to the financial requirement or quantitative treatment limitation. 
</t>
    </r>
  </si>
  <si>
    <t>AGGREGATE TOTALS</t>
  </si>
  <si>
    <t>LEVELS OF COPAYS, 
LOWEST TO HIGHEST</t>
  </si>
  <si>
    <t>TOTAL EXPECTED CLAIM DOLLARS APPLIED AT THIS COPAY LEVEL</t>
  </si>
  <si>
    <t>LEVELS OF COINSURANCE, 
LOWEST TO HIGHEST</t>
  </si>
  <si>
    <t>TOTAL EXPECTED CLAIM DOLLARS APPLIED AT THIS COINSURANCE LEVEL</t>
  </si>
  <si>
    <t>LEVELS OF SESSION LIMITS, 
LOWEST TO HIGHEST</t>
  </si>
  <si>
    <t>TOTAL EXPECTED CLAIM DOLLARS APPLIED AT THIS SESSION LIMIT LEVEL</t>
  </si>
  <si>
    <t>NOTE: If any of the levels individually reach over 50.01%, that level may be applied to MH/SUD benefits. Otherwise, use chart to determine appropriate level.</t>
  </si>
  <si>
    <t>LEVELS OF DAY LIMITS, 
LOWEST TO HIGHEST</t>
  </si>
  <si>
    <t>TOTAL EXPECTED CLAIM DOLLARS APPLIED AT THIS DAY LIMIT LEVEL</t>
  </si>
  <si>
    <t>START HERE, MOVE DOWNWARD ONE LEVEL UNTIL AGGREGATE TOTAL OF LEVELS REACH OVER 50.01%; STOP. THAT IS THE PREDOMINANT LEVEL, AND THE HIGHEST LEVEL THAT CAN BE APPLIED TO MH/SUD BENEFITS.</t>
  </si>
  <si>
    <r>
      <t xml:space="preserve">For every row in </t>
    </r>
    <r>
      <rPr>
        <b/>
        <sz val="11"/>
        <color theme="1"/>
        <rFont val="Calibri"/>
        <family val="2"/>
        <scheme val="minor"/>
      </rPr>
      <t>COLUMN 2</t>
    </r>
    <r>
      <rPr>
        <sz val="11"/>
        <color theme="1"/>
        <rFont val="Calibri"/>
        <family val="2"/>
        <scheme val="minor"/>
      </rPr>
      <t xml:space="preserve"> with an amount listed, </t>
    </r>
    <r>
      <rPr>
        <b/>
        <sz val="11"/>
        <color theme="1"/>
        <rFont val="Calibri"/>
        <family val="2"/>
        <scheme val="minor"/>
      </rPr>
      <t>ADD</t>
    </r>
    <r>
      <rPr>
        <sz val="11"/>
        <color theme="1"/>
        <rFont val="Calibri"/>
        <family val="2"/>
        <scheme val="minor"/>
      </rPr>
      <t xml:space="preserve"> the </t>
    </r>
    <r>
      <rPr>
        <u/>
        <sz val="11"/>
        <color theme="1"/>
        <rFont val="Calibri"/>
        <family val="2"/>
        <scheme val="minor"/>
      </rPr>
      <t>expected claim dollar amounts (COLUMN 1)</t>
    </r>
    <r>
      <rPr>
        <sz val="11"/>
        <color theme="1"/>
        <rFont val="Calibri"/>
        <family val="2"/>
        <scheme val="minor"/>
      </rPr>
      <t xml:space="preserve"> for the service category listed within that row. </t>
    </r>
  </si>
  <si>
    <r>
      <t xml:space="preserve">For every row in </t>
    </r>
    <r>
      <rPr>
        <b/>
        <sz val="11"/>
        <color theme="1"/>
        <rFont val="Calibri"/>
        <family val="2"/>
        <scheme val="minor"/>
      </rPr>
      <t>COLUMN 4</t>
    </r>
    <r>
      <rPr>
        <sz val="11"/>
        <color theme="1"/>
        <rFont val="Calibri"/>
        <family val="2"/>
        <scheme val="minor"/>
      </rPr>
      <t xml:space="preserve"> with a </t>
    </r>
    <r>
      <rPr>
        <b/>
        <sz val="11"/>
        <color theme="1"/>
        <rFont val="Calibri"/>
        <family val="2"/>
        <scheme val="minor"/>
      </rPr>
      <t>Y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ADD</t>
    </r>
    <r>
      <rPr>
        <sz val="11"/>
        <color theme="1"/>
        <rFont val="Calibri"/>
        <family val="2"/>
        <scheme val="minor"/>
      </rPr>
      <t xml:space="preserve"> the </t>
    </r>
    <r>
      <rPr>
        <u/>
        <sz val="11"/>
        <color theme="1"/>
        <rFont val="Calibri"/>
        <family val="2"/>
        <scheme val="minor"/>
      </rPr>
      <t xml:space="preserve">expected claim dollar amounts (COLUMN 1) </t>
    </r>
    <r>
      <rPr>
        <sz val="11"/>
        <color theme="1"/>
        <rFont val="Calibri"/>
        <family val="2"/>
        <scheme val="minor"/>
      </rPr>
      <t xml:space="preserve"> for the service category listed within that row. </t>
    </r>
  </si>
  <si>
    <t>TOTAL A:</t>
  </si>
  <si>
    <r>
      <t xml:space="preserve">PERCENT (%) OF CLASSIFICATION APPLIED AT THIS LEVEL
[LEVEL $ AMOUNT DIVIDED BY </t>
    </r>
    <r>
      <rPr>
        <b/>
        <i/>
        <u/>
        <sz val="12"/>
        <color theme="1"/>
        <rFont val="Calibri"/>
        <family val="2"/>
        <scheme val="minor"/>
      </rPr>
      <t>TOTAL A</t>
    </r>
    <r>
      <rPr>
        <b/>
        <sz val="12"/>
        <color theme="1"/>
        <rFont val="Calibri"/>
        <family val="2"/>
        <scheme val="minor"/>
      </rPr>
      <t xml:space="preserve"> $]</t>
    </r>
  </si>
  <si>
    <t>TOTAL B:</t>
  </si>
  <si>
    <t>TOTAL C:</t>
  </si>
  <si>
    <t>TOTAL D:</t>
  </si>
  <si>
    <r>
      <t xml:space="preserve">PERCENT (%) OF CLASSIFICATION APPLIED AT THIS LEVEL
[LEVEL $ AMOUNT DIVIDED BY </t>
    </r>
    <r>
      <rPr>
        <b/>
        <i/>
        <u/>
        <sz val="12"/>
        <color theme="1"/>
        <rFont val="Calibri"/>
        <family val="2"/>
        <scheme val="minor"/>
      </rPr>
      <t>TOTAL B</t>
    </r>
    <r>
      <rPr>
        <b/>
        <sz val="12"/>
        <color theme="1"/>
        <rFont val="Calibri"/>
        <family val="2"/>
        <scheme val="minor"/>
      </rPr>
      <t xml:space="preserve"> $]</t>
    </r>
  </si>
  <si>
    <r>
      <t xml:space="preserve">PERCENT (%) OF CLASSIFICATION APPLIED AT THIS LEVEL
[LEVEL $ AMOUNT DIVIDED BY </t>
    </r>
    <r>
      <rPr>
        <b/>
        <i/>
        <u/>
        <sz val="12"/>
        <color theme="1"/>
        <rFont val="Calibri"/>
        <family val="2"/>
        <scheme val="minor"/>
      </rPr>
      <t>TOTAL C</t>
    </r>
    <r>
      <rPr>
        <b/>
        <sz val="12"/>
        <color theme="1"/>
        <rFont val="Calibri"/>
        <family val="2"/>
        <scheme val="minor"/>
      </rPr>
      <t xml:space="preserve"> $]</t>
    </r>
  </si>
  <si>
    <r>
      <t xml:space="preserve">PERCENT (%) OF CLASSIFICATION APPLIED AT THIS LEVEL
[LEVEL $ AMOUNT DIVIDED BY </t>
    </r>
    <r>
      <rPr>
        <b/>
        <i/>
        <u/>
        <sz val="12"/>
        <color theme="1"/>
        <rFont val="Calibri"/>
        <family val="2"/>
        <scheme val="minor"/>
      </rPr>
      <t>TOTAL D</t>
    </r>
    <r>
      <rPr>
        <b/>
        <sz val="12"/>
        <color theme="1"/>
        <rFont val="Calibri"/>
        <family val="2"/>
        <scheme val="minor"/>
      </rPr>
      <t xml:space="preserve"> $]</t>
    </r>
  </si>
  <si>
    <r>
      <rPr>
        <b/>
        <sz val="11"/>
        <color theme="1"/>
        <rFont val="Calibri"/>
        <family val="2"/>
        <scheme val="minor"/>
      </rPr>
      <t xml:space="preserve">DIVIDE the AGGREGATE TOTAL of all rows with COPAY listed </t>
    </r>
    <r>
      <rPr>
        <sz val="11"/>
        <color theme="1"/>
        <rFont val="Calibri"/>
        <family val="2"/>
        <scheme val="minor"/>
      </rPr>
      <t xml:space="preserve">(COLUMN 2), indicating copay is applied, by the </t>
    </r>
    <r>
      <rPr>
        <b/>
        <sz val="11"/>
        <color theme="1"/>
        <rFont val="Calibri"/>
        <family val="2"/>
        <scheme val="minor"/>
      </rPr>
      <t>AGGREGATE TOTAL</t>
    </r>
    <r>
      <rPr>
        <sz val="11"/>
        <color theme="1"/>
        <rFont val="Calibri"/>
        <family val="2"/>
        <scheme val="minor"/>
      </rPr>
      <t xml:space="preserve"> of </t>
    </r>
    <r>
      <rPr>
        <b/>
        <sz val="11"/>
        <color theme="1"/>
        <rFont val="Calibri"/>
        <family val="2"/>
        <scheme val="minor"/>
      </rPr>
      <t>COLUMN 1</t>
    </r>
    <r>
      <rPr>
        <sz val="11"/>
        <color theme="1"/>
        <rFont val="Calibri"/>
        <family val="2"/>
        <scheme val="minor"/>
      </rPr>
      <t>.</t>
    </r>
  </si>
  <si>
    <r>
      <rPr>
        <b/>
        <sz val="11"/>
        <color theme="1"/>
        <rFont val="Calibri"/>
        <family val="2"/>
        <scheme val="minor"/>
      </rPr>
      <t>DIVIDE the AGGREGATE TOTAL of all rows with COINSURANCE listed</t>
    </r>
    <r>
      <rPr>
        <sz val="11"/>
        <color theme="1"/>
        <rFont val="Calibri"/>
        <family val="2"/>
        <scheme val="minor"/>
      </rPr>
      <t xml:space="preserve"> (COLUMN 3), indicating coinsurance is applied, by the </t>
    </r>
    <r>
      <rPr>
        <b/>
        <sz val="11"/>
        <color theme="1"/>
        <rFont val="Calibri"/>
        <family val="2"/>
        <scheme val="minor"/>
      </rPr>
      <t>AGGREGATE TOTAL</t>
    </r>
    <r>
      <rPr>
        <sz val="11"/>
        <color theme="1"/>
        <rFont val="Calibri"/>
        <family val="2"/>
        <scheme val="minor"/>
      </rPr>
      <t xml:space="preserve"> of </t>
    </r>
    <r>
      <rPr>
        <b/>
        <sz val="11"/>
        <color theme="1"/>
        <rFont val="Calibri"/>
        <family val="2"/>
        <scheme val="minor"/>
      </rPr>
      <t>COLUMN 1</t>
    </r>
    <r>
      <rPr>
        <sz val="11"/>
        <color theme="1"/>
        <rFont val="Calibri"/>
        <family val="2"/>
        <scheme val="minor"/>
      </rPr>
      <t>.</t>
    </r>
  </si>
  <si>
    <r>
      <rPr>
        <b/>
        <sz val="11"/>
        <color theme="1"/>
        <rFont val="Calibri"/>
        <family val="2"/>
        <scheme val="minor"/>
      </rPr>
      <t>DIVIDE the AGGREGATE TOTAL of all rows with a Y</t>
    </r>
    <r>
      <rPr>
        <sz val="11"/>
        <color theme="1"/>
        <rFont val="Calibri"/>
        <family val="2"/>
        <scheme val="minor"/>
      </rPr>
      <t xml:space="preserve"> (COLUMN 4), indicating deductible is applied, by the </t>
    </r>
    <r>
      <rPr>
        <b/>
        <sz val="11"/>
        <color theme="1"/>
        <rFont val="Calibri"/>
        <family val="2"/>
        <scheme val="minor"/>
      </rPr>
      <t>AGGREGATE TOTAL</t>
    </r>
    <r>
      <rPr>
        <sz val="11"/>
        <color theme="1"/>
        <rFont val="Calibri"/>
        <family val="2"/>
        <scheme val="minor"/>
      </rPr>
      <t xml:space="preserve"> of </t>
    </r>
    <r>
      <rPr>
        <b/>
        <sz val="11"/>
        <color theme="1"/>
        <rFont val="Calibri"/>
        <family val="2"/>
        <scheme val="minor"/>
      </rPr>
      <t>COLUMN 1</t>
    </r>
    <r>
      <rPr>
        <sz val="11"/>
        <color theme="1"/>
        <rFont val="Calibri"/>
        <family val="2"/>
        <scheme val="minor"/>
      </rPr>
      <t>.</t>
    </r>
  </si>
  <si>
    <r>
      <rPr>
        <b/>
        <sz val="11"/>
        <color theme="1"/>
        <rFont val="Calibri"/>
        <family val="2"/>
        <scheme val="minor"/>
      </rPr>
      <t xml:space="preserve">DIVIDE the AGGREGATE TOTAL of all rows with SESSION LIMITS listed </t>
    </r>
    <r>
      <rPr>
        <sz val="11"/>
        <color theme="1"/>
        <rFont val="Calibri"/>
        <family val="2"/>
        <scheme val="minor"/>
      </rPr>
      <t xml:space="preserve">(COLUMN 5), indicating session limits are applied, by the </t>
    </r>
    <r>
      <rPr>
        <b/>
        <sz val="11"/>
        <color theme="1"/>
        <rFont val="Calibri"/>
        <family val="2"/>
        <scheme val="minor"/>
      </rPr>
      <t>AGGREGATE TOTAL</t>
    </r>
    <r>
      <rPr>
        <sz val="11"/>
        <color theme="1"/>
        <rFont val="Calibri"/>
        <family val="2"/>
        <scheme val="minor"/>
      </rPr>
      <t xml:space="preserve"> of </t>
    </r>
    <r>
      <rPr>
        <b/>
        <sz val="11"/>
        <color theme="1"/>
        <rFont val="Calibri"/>
        <family val="2"/>
        <scheme val="minor"/>
      </rPr>
      <t>COLUMN 1</t>
    </r>
    <r>
      <rPr>
        <sz val="11"/>
        <color theme="1"/>
        <rFont val="Calibri"/>
        <family val="2"/>
        <scheme val="minor"/>
      </rPr>
      <t>.</t>
    </r>
  </si>
  <si>
    <r>
      <rPr>
        <b/>
        <sz val="11"/>
        <color theme="1"/>
        <rFont val="Calibri"/>
        <family val="2"/>
        <scheme val="minor"/>
      </rPr>
      <t>DIVIDE the AGGREGATE TOTAL of all rows with DAY LIMITS listed</t>
    </r>
    <r>
      <rPr>
        <sz val="11"/>
        <color theme="1"/>
        <rFont val="Calibri"/>
        <family val="2"/>
        <scheme val="minor"/>
      </rPr>
      <t xml:space="preserve"> (COLUMN 6), indicating day limits are applied, by the </t>
    </r>
    <r>
      <rPr>
        <b/>
        <sz val="11"/>
        <color theme="1"/>
        <rFont val="Calibri"/>
        <family val="2"/>
        <scheme val="minor"/>
      </rPr>
      <t>AGGREGATE TOTAL</t>
    </r>
    <r>
      <rPr>
        <sz val="11"/>
        <color theme="1"/>
        <rFont val="Calibri"/>
        <family val="2"/>
        <scheme val="minor"/>
      </rPr>
      <t xml:space="preserve"> of </t>
    </r>
    <r>
      <rPr>
        <b/>
        <sz val="11"/>
        <color theme="1"/>
        <rFont val="Calibri"/>
        <family val="2"/>
        <scheme val="minor"/>
      </rPr>
      <t>COLUMN 1</t>
    </r>
    <r>
      <rPr>
        <sz val="11"/>
        <color theme="1"/>
        <rFont val="Calibri"/>
        <family val="2"/>
        <scheme val="minor"/>
      </rPr>
      <t>.</t>
    </r>
  </si>
  <si>
    <r>
      <t xml:space="preserve">For every row in </t>
    </r>
    <r>
      <rPr>
        <b/>
        <sz val="11"/>
        <color theme="1"/>
        <rFont val="Calibri"/>
        <family val="2"/>
        <scheme val="minor"/>
      </rPr>
      <t>COLUMN 3</t>
    </r>
    <r>
      <rPr>
        <sz val="11"/>
        <color theme="1"/>
        <rFont val="Calibri"/>
        <family val="2"/>
        <scheme val="minor"/>
      </rPr>
      <t xml:space="preserve"> with an amount listed, </t>
    </r>
    <r>
      <rPr>
        <b/>
        <sz val="11"/>
        <color theme="1"/>
        <rFont val="Calibri"/>
        <family val="2"/>
        <scheme val="minor"/>
      </rPr>
      <t>ADD</t>
    </r>
    <r>
      <rPr>
        <sz val="11"/>
        <color theme="1"/>
        <rFont val="Calibri"/>
        <family val="2"/>
        <scheme val="minor"/>
      </rPr>
      <t xml:space="preserve"> the </t>
    </r>
    <r>
      <rPr>
        <u/>
        <sz val="11"/>
        <color theme="1"/>
        <rFont val="Calibri"/>
        <family val="2"/>
        <scheme val="minor"/>
      </rPr>
      <t xml:space="preserve">expected claim dollar amounts (COLUMN 1) </t>
    </r>
    <r>
      <rPr>
        <sz val="11"/>
        <color theme="1"/>
        <rFont val="Calibri"/>
        <family val="2"/>
        <scheme val="minor"/>
      </rPr>
      <t xml:space="preserve"> for the service category listed within that row. </t>
    </r>
  </si>
  <si>
    <r>
      <t xml:space="preserve">For every row in </t>
    </r>
    <r>
      <rPr>
        <b/>
        <sz val="11"/>
        <color theme="1"/>
        <rFont val="Calibri"/>
        <family val="2"/>
        <scheme val="minor"/>
      </rPr>
      <t>COLUMN 5</t>
    </r>
    <r>
      <rPr>
        <sz val="11"/>
        <color theme="1"/>
        <rFont val="Calibri"/>
        <family val="2"/>
        <scheme val="minor"/>
      </rPr>
      <t xml:space="preserve"> with an amount listed, </t>
    </r>
    <r>
      <rPr>
        <b/>
        <sz val="11"/>
        <color theme="1"/>
        <rFont val="Calibri"/>
        <family val="2"/>
        <scheme val="minor"/>
      </rPr>
      <t>ADD</t>
    </r>
    <r>
      <rPr>
        <sz val="11"/>
        <color theme="1"/>
        <rFont val="Calibri"/>
        <family val="2"/>
        <scheme val="minor"/>
      </rPr>
      <t xml:space="preserve"> the </t>
    </r>
    <r>
      <rPr>
        <u/>
        <sz val="11"/>
        <color theme="1"/>
        <rFont val="Calibri"/>
        <family val="2"/>
        <scheme val="minor"/>
      </rPr>
      <t xml:space="preserve">expected claim dollar amounts (COLUMN 1) </t>
    </r>
    <r>
      <rPr>
        <sz val="11"/>
        <color theme="1"/>
        <rFont val="Calibri"/>
        <family val="2"/>
        <scheme val="minor"/>
      </rPr>
      <t xml:space="preserve"> for the service category listed within that row. </t>
    </r>
  </si>
  <si>
    <r>
      <t xml:space="preserve">For every row in </t>
    </r>
    <r>
      <rPr>
        <b/>
        <sz val="11"/>
        <color theme="1"/>
        <rFont val="Calibri"/>
        <family val="2"/>
        <scheme val="minor"/>
      </rPr>
      <t>COLUMN 6</t>
    </r>
    <r>
      <rPr>
        <sz val="11"/>
        <color theme="1"/>
        <rFont val="Calibri"/>
        <family val="2"/>
        <scheme val="minor"/>
      </rPr>
      <t xml:space="preserve"> with an amount listed, </t>
    </r>
    <r>
      <rPr>
        <b/>
        <sz val="11"/>
        <color theme="1"/>
        <rFont val="Calibri"/>
        <family val="2"/>
        <scheme val="minor"/>
      </rPr>
      <t>ADD</t>
    </r>
    <r>
      <rPr>
        <sz val="11"/>
        <color theme="1"/>
        <rFont val="Calibri"/>
        <family val="2"/>
        <scheme val="minor"/>
      </rPr>
      <t xml:space="preserve"> the </t>
    </r>
    <r>
      <rPr>
        <u/>
        <sz val="11"/>
        <color theme="1"/>
        <rFont val="Calibri"/>
        <family val="2"/>
        <scheme val="minor"/>
      </rPr>
      <t xml:space="preserve">expected claim dollar amounts (COLUMN 1) </t>
    </r>
    <r>
      <rPr>
        <sz val="11"/>
        <color theme="1"/>
        <rFont val="Calibri"/>
        <family val="2"/>
        <scheme val="minor"/>
      </rPr>
      <t xml:space="preserve"> for the service category listed within that row. </t>
    </r>
  </si>
  <si>
    <t>INSTRUCTIONS: Is a coinsurance applied to this service category? If yes, list coinsurance Percentage Amount Applied to the Service Category. If no, put a "N" for every Service Category where there is no coinsurance application.</t>
  </si>
  <si>
    <t>If the amount listed within this row is not greater than  or equal to 2/3, or 66.67%, the QTL cannot be applied for this plan design.</t>
  </si>
  <si>
    <t>Company:</t>
  </si>
  <si>
    <t>Small, Large or Individual Market?</t>
  </si>
  <si>
    <t>Plan Name/ID:</t>
  </si>
  <si>
    <t>Plan Year:</t>
  </si>
  <si>
    <t>Select</t>
  </si>
  <si>
    <t>Are outpatient services sub-classified into "office visit" and "other"?</t>
  </si>
  <si>
    <t xml:space="preserve">Yes </t>
  </si>
  <si>
    <t>If "yes", please select the number of tiers:</t>
  </si>
  <si>
    <t>Select (If Applicable)</t>
  </si>
  <si>
    <t>Covered Services</t>
  </si>
  <si>
    <t>Medical/Surgical
or 
MH/SUD</t>
  </si>
  <si>
    <t>Classification</t>
  </si>
  <si>
    <t>Sub-Classification</t>
  </si>
  <si>
    <t>Sub-Classify</t>
  </si>
  <si>
    <t>Yes</t>
  </si>
  <si>
    <t>No</t>
  </si>
  <si>
    <t>InPt, IN</t>
  </si>
  <si>
    <t>InPt, OON</t>
  </si>
  <si>
    <t>OutPt, IN-Office</t>
  </si>
  <si>
    <t>OutPt, IN</t>
  </si>
  <si>
    <t>OutPt, IN-Other</t>
  </si>
  <si>
    <t>OutPt, OON</t>
  </si>
  <si>
    <t>Network Tier</t>
  </si>
  <si>
    <t>OutPt, OON-Office</t>
  </si>
  <si>
    <t>Emergency</t>
  </si>
  <si>
    <t>OutPt, OON-Other</t>
  </si>
  <si>
    <t>Rx</t>
  </si>
  <si>
    <t>Number of Tiers</t>
  </si>
  <si>
    <t>Service Type</t>
  </si>
  <si>
    <t>Med/Surg</t>
  </si>
  <si>
    <t>MH/SUD</t>
  </si>
  <si>
    <t>Service Categories within the Classification of:</t>
  </si>
  <si>
    <t>INSTRUCTIONS: Is a copay applied to this service category? If yes, list the copay dollar amount applied to the Service Category. If no, put a "N" for every Service Category where there is no copay application.</t>
  </si>
  <si>
    <t>Retrieval from Covered Services tab</t>
  </si>
  <si>
    <t>Sort for placement on QTL sheet</t>
  </si>
  <si>
    <t>INSTRUCTIONS:
All MEDICAL/SURGICAL service categories provided within this classification are listed below.</t>
  </si>
  <si>
    <t>AGGREGATE TOTAL OF MEDICAL AND SURGICAL BENEFITS EXPECTED CLAIM DOLLAR AMOUNT WITHIN THIS CLASSIFICATION</t>
  </si>
  <si>
    <t>INSTRUCTIONS:
All MEDICAL/SURGICAL service categories provided within this sub-classification are listed below.</t>
  </si>
  <si>
    <t>Service Categories within the Sub-Classification of:</t>
  </si>
  <si>
    <t>AGGREGATE TOTAL OF MEDICAL AND SURGICAL BENEFITS EXPECTED CLAIM DOLLAR AMOUNT WITHIN THIS SUB-CLASSIFICATION</t>
  </si>
  <si>
    <t>Is this a tiered network?</t>
  </si>
  <si>
    <t>List the Expected Claim Dollar Amount for Each Medical/Surgical Benefit</t>
  </si>
  <si>
    <t>*Select Option From Drop Down Boxes Below*</t>
  </si>
  <si>
    <r>
      <t xml:space="preserve">Please provide the </t>
    </r>
    <r>
      <rPr>
        <i/>
        <u/>
        <sz val="12"/>
        <color theme="1"/>
        <rFont val="Calibri"/>
        <family val="2"/>
        <scheme val="minor"/>
      </rPr>
      <t>page numbers and sections</t>
    </r>
    <r>
      <rPr>
        <i/>
        <sz val="12"/>
        <color theme="1"/>
        <rFont val="Calibri"/>
        <family val="2"/>
        <scheme val="minor"/>
      </rPr>
      <t xml:space="preserve"> where each covered service may be found within both of these documents.</t>
    </r>
  </si>
  <si>
    <r>
      <rPr>
        <b/>
        <sz val="13"/>
        <color theme="1"/>
        <rFont val="Calibri"/>
        <family val="2"/>
        <scheme val="minor"/>
      </rPr>
      <t>COC Cites:</t>
    </r>
    <r>
      <rPr>
        <sz val="11"/>
        <color theme="1"/>
        <rFont val="Calibri"/>
        <family val="2"/>
        <scheme val="minor"/>
      </rPr>
      <t xml:space="preserve">
</t>
    </r>
  </si>
  <si>
    <r>
      <rPr>
        <b/>
        <sz val="13"/>
        <color theme="1"/>
        <rFont val="Calibri"/>
        <family val="2"/>
        <scheme val="minor"/>
      </rPr>
      <t>SOB Cites:</t>
    </r>
    <r>
      <rPr>
        <sz val="11"/>
        <color theme="1"/>
        <rFont val="Calibri"/>
        <family val="2"/>
        <scheme val="minor"/>
      </rPr>
      <t xml:space="preserve">
</t>
    </r>
  </si>
  <si>
    <r>
      <t>INSTRUCTIONS:
All MEDICAL/SURGICAL service cate</t>
    </r>
    <r>
      <rPr>
        <sz val="11"/>
        <rFont val="Calibri"/>
        <family val="2"/>
        <scheme val="minor"/>
      </rPr>
      <t xml:space="preserve">gories provided within this classification </t>
    </r>
    <r>
      <rPr>
        <sz val="11"/>
        <color theme="1"/>
        <rFont val="Calibri"/>
        <family val="2"/>
        <scheme val="minor"/>
      </rPr>
      <t>are listed below.</t>
    </r>
  </si>
  <si>
    <t>Coverage type?
(HMO, PPO, EPO, POS, etc)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</si>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</sst>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  <numFmt numFmtId="165" formatCode="&quot;$&quot;#,##0"/>
  </numFmts>
  <fonts count="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5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u/>
      <sz val="12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2"/>
      <color rgb="FF22222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5"/>
      <color rgb="FF0070C0"/>
      <name val="Calibri"/>
      <family val="2"/>
      <scheme val="minor"/>
    </font>
    <font>
      <b/>
      <sz val="15"/>
      <color theme="9" tint="-0.249977111117893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9"/>
      <color indexed="81"/>
      <name val="Tahoma"/>
      <family val="2"/>
    </font>
    <font>
      <sz val="14"/>
      <color rgb="FFFF0000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u/>
      <sz val="12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/>
      <right style="thin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 style="medium">
        <color indexed="64"/>
      </left>
      <right style="medium">
        <color indexed="64"/>
      </right>
      <top/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44" fontId="2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41">
    <xf numFmtId="0" fontId="0" fillId="0" borderId="0" xfId="0"/>
    <xf numFmtId="0" fontId="0" fillId="0" borderId="0" xfId="0" applyAlignment="1">
      <alignment shrinkToFit="1"/>
    </xf>
    <xf numFmtId="0" fontId="1" fillId="0" borderId="2" xfId="0" applyFont="1" applyBorder="1" applyAlignment="1">
      <alignment wrapText="1"/>
    </xf>
    <xf numFmtId="0" fontId="0" fillId="3" borderId="3" xfId="0" applyFont="1" applyFill="1" applyBorder="1" applyAlignment="1">
      <alignment wrapText="1"/>
    </xf>
    <xf numFmtId="0" fontId="6" fillId="0" borderId="0" xfId="0" applyFont="1" applyBorder="1" applyAlignment="1">
      <alignment wrapText="1"/>
    </xf>
    <xf numFmtId="0" fontId="3" fillId="0" borderId="0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11" fillId="0" borderId="4" xfId="2" applyFont="1" applyBorder="1" applyAlignment="1">
      <alignment horizontal="center" wrapText="1"/>
    </xf>
    <xf numFmtId="0" fontId="11" fillId="6" borderId="4" xfId="2" applyFont="1" applyFill="1" applyBorder="1" applyAlignment="1">
      <alignment horizontal="center" wrapText="1"/>
    </xf>
    <xf numFmtId="0" fontId="0" fillId="0" borderId="0" xfId="0" applyFont="1"/>
    <xf numFmtId="0" fontId="0" fillId="0" borderId="14" xfId="0" applyFont="1" applyBorder="1"/>
    <xf numFmtId="0" fontId="0" fillId="0" borderId="0" xfId="0" applyFont="1" applyBorder="1"/>
    <xf numFmtId="0" fontId="0" fillId="0" borderId="15" xfId="0" applyFont="1" applyBorder="1"/>
    <xf numFmtId="0" fontId="0" fillId="0" borderId="1" xfId="0" applyFont="1" applyBorder="1" applyAlignment="1">
      <alignment wrapText="1"/>
    </xf>
    <xf numFmtId="0" fontId="0" fillId="0" borderId="16" xfId="0" applyFont="1" applyBorder="1"/>
    <xf numFmtId="0" fontId="10" fillId="0" borderId="15" xfId="2" applyFont="1" applyBorder="1"/>
    <xf numFmtId="0" fontId="0" fillId="0" borderId="17" xfId="0" applyFont="1" applyBorder="1"/>
    <xf numFmtId="0" fontId="0" fillId="0" borderId="18" xfId="0" applyFont="1" applyBorder="1"/>
    <xf numFmtId="9" fontId="10" fillId="0" borderId="0" xfId="3" applyFont="1" applyBorder="1" applyAlignment="1">
      <alignment horizontal="center" wrapText="1"/>
    </xf>
    <xf numFmtId="0" fontId="10" fillId="0" borderId="0" xfId="2" applyFont="1" applyFill="1" applyBorder="1" applyAlignment="1">
      <alignment wrapText="1"/>
    </xf>
    <xf numFmtId="0" fontId="0" fillId="0" borderId="0" xfId="0" applyFont="1" applyFill="1" applyBorder="1"/>
    <xf numFmtId="0" fontId="11" fillId="0" borderId="19" xfId="2" applyFont="1" applyBorder="1" applyAlignment="1">
      <alignment horizontal="center" wrapText="1"/>
    </xf>
    <xf numFmtId="0" fontId="11" fillId="6" borderId="20" xfId="2" applyFont="1" applyFill="1" applyBorder="1" applyAlignment="1">
      <alignment horizontal="center" wrapText="1"/>
    </xf>
    <xf numFmtId="0" fontId="5" fillId="4" borderId="1" xfId="0" applyFont="1" applyFill="1" applyBorder="1" applyAlignment="1">
      <alignment wrapText="1"/>
    </xf>
    <xf numFmtId="0" fontId="10" fillId="0" borderId="0" xfId="2" applyFont="1" applyFill="1" applyBorder="1"/>
    <xf numFmtId="0" fontId="0" fillId="0" borderId="15" xfId="0" applyFont="1" applyFill="1" applyBorder="1"/>
    <xf numFmtId="0" fontId="10" fillId="0" borderId="9" xfId="2" applyFont="1" applyBorder="1"/>
    <xf numFmtId="0" fontId="10" fillId="0" borderId="17" xfId="2" applyFont="1" applyFill="1" applyBorder="1" applyAlignment="1">
      <alignment wrapText="1"/>
    </xf>
    <xf numFmtId="44" fontId="10" fillId="7" borderId="1" xfId="2" applyNumberFormat="1" applyFont="1" applyFill="1" applyBorder="1" applyAlignment="1">
      <alignment wrapText="1"/>
    </xf>
    <xf numFmtId="0" fontId="1" fillId="5" borderId="1" xfId="0" applyFont="1" applyFill="1" applyBorder="1" applyAlignment="1">
      <alignment horizontal="right" indent="1"/>
    </xf>
    <xf numFmtId="44" fontId="10" fillId="7" borderId="3" xfId="1" applyFont="1" applyFill="1" applyBorder="1" applyAlignment="1">
      <alignment wrapText="1"/>
    </xf>
    <xf numFmtId="0" fontId="0" fillId="0" borderId="3" xfId="0" applyFont="1" applyBorder="1" applyAlignment="1">
      <alignment wrapText="1"/>
    </xf>
    <xf numFmtId="8" fontId="0" fillId="5" borderId="1" xfId="0" applyNumberFormat="1" applyFont="1" applyFill="1" applyBorder="1" applyAlignment="1">
      <alignment horizontal="center"/>
    </xf>
    <xf numFmtId="10" fontId="0" fillId="4" borderId="1" xfId="0" applyNumberFormat="1" applyFont="1" applyFill="1" applyBorder="1" applyAlignment="1">
      <alignment horizontal="center"/>
    </xf>
    <xf numFmtId="164" fontId="0" fillId="0" borderId="6" xfId="0" applyNumberFormat="1" applyFont="1" applyBorder="1" applyAlignment="1" applyProtection="1">
      <alignment horizontal="center"/>
      <protection locked="0"/>
    </xf>
    <xf numFmtId="9" fontId="0" fillId="0" borderId="4" xfId="0" applyNumberFormat="1" applyFont="1" applyBorder="1" applyAlignment="1" applyProtection="1">
      <alignment horizontal="center"/>
      <protection locked="0"/>
    </xf>
    <xf numFmtId="0" fontId="0" fillId="0" borderId="22" xfId="0" applyFont="1" applyBorder="1" applyAlignment="1" applyProtection="1">
      <alignment horizontal="center"/>
      <protection locked="0"/>
    </xf>
    <xf numFmtId="0" fontId="0" fillId="0" borderId="7" xfId="0" applyFont="1" applyBorder="1" applyAlignment="1" applyProtection="1">
      <alignment horizontal="center"/>
      <protection locked="0"/>
    </xf>
    <xf numFmtId="164" fontId="0" fillId="0" borderId="4" xfId="0" applyNumberFormat="1" applyFont="1" applyBorder="1" applyAlignment="1" applyProtection="1">
      <alignment horizontal="center"/>
      <protection locked="0"/>
    </xf>
    <xf numFmtId="0" fontId="0" fillId="0" borderId="19" xfId="0" applyFont="1" applyBorder="1" applyAlignment="1" applyProtection="1">
      <alignment horizontal="center"/>
      <protection locked="0"/>
    </xf>
    <xf numFmtId="0" fontId="0" fillId="0" borderId="9" xfId="0" applyFont="1" applyBorder="1" applyAlignment="1" applyProtection="1">
      <alignment horizontal="center"/>
      <protection locked="0"/>
    </xf>
    <xf numFmtId="0" fontId="1" fillId="2" borderId="2" xfId="0" applyFont="1" applyFill="1" applyBorder="1"/>
    <xf numFmtId="0" fontId="1" fillId="2" borderId="23" xfId="0" applyFont="1" applyFill="1" applyBorder="1" applyAlignment="1">
      <alignment wrapText="1"/>
    </xf>
    <xf numFmtId="0" fontId="0" fillId="0" borderId="0" xfId="0" quotePrefix="1" applyFont="1"/>
    <xf numFmtId="44" fontId="13" fillId="7" borderId="1" xfId="2" applyNumberFormat="1" applyFont="1" applyFill="1" applyBorder="1" applyAlignment="1">
      <alignment horizontal="right" wrapText="1"/>
    </xf>
    <xf numFmtId="164" fontId="14" fillId="0" borderId="4" xfId="0" applyNumberFormat="1" applyFont="1" applyBorder="1" applyAlignment="1">
      <alignment horizontal="center"/>
    </xf>
    <xf numFmtId="2" fontId="0" fillId="0" borderId="0" xfId="0" quotePrefix="1" applyNumberFormat="1" applyFont="1"/>
    <xf numFmtId="0" fontId="10" fillId="0" borderId="24" xfId="2" applyFont="1" applyBorder="1"/>
    <xf numFmtId="10" fontId="10" fillId="0" borderId="4" xfId="3" applyNumberFormat="1" applyFont="1" applyBorder="1" applyAlignment="1">
      <alignment horizontal="center" wrapText="1"/>
    </xf>
    <xf numFmtId="10" fontId="10" fillId="6" borderId="4" xfId="4" applyNumberFormat="1" applyFont="1" applyFill="1" applyBorder="1" applyAlignment="1">
      <alignment horizontal="center"/>
    </xf>
    <xf numFmtId="0" fontId="7" fillId="0" borderId="0" xfId="0" quotePrefix="1" applyFont="1" applyAlignment="1">
      <alignment wrapText="1"/>
    </xf>
    <xf numFmtId="0" fontId="11" fillId="0" borderId="0" xfId="2" quotePrefix="1" applyFont="1" applyFill="1" applyBorder="1" applyAlignment="1">
      <alignment horizontal="center" vertical="center" wrapText="1"/>
    </xf>
    <xf numFmtId="0" fontId="7" fillId="0" borderId="0" xfId="0" quotePrefix="1" applyFont="1" applyAlignment="1"/>
    <xf numFmtId="0" fontId="0" fillId="0" borderId="0" xfId="0" applyFont="1" applyAlignment="1">
      <alignment horizontal="center"/>
    </xf>
    <xf numFmtId="0" fontId="11" fillId="0" borderId="8" xfId="2" applyFont="1" applyBorder="1" applyAlignment="1" applyProtection="1">
      <alignment horizontal="center" wrapText="1"/>
    </xf>
    <xf numFmtId="164" fontId="10" fillId="0" borderId="8" xfId="0" applyNumberFormat="1" applyFont="1" applyBorder="1" applyAlignment="1" applyProtection="1">
      <alignment horizontal="center"/>
    </xf>
    <xf numFmtId="164" fontId="12" fillId="7" borderId="5" xfId="2" applyNumberFormat="1" applyFont="1" applyFill="1" applyBorder="1" applyAlignment="1" applyProtection="1">
      <alignment horizontal="right"/>
    </xf>
    <xf numFmtId="0" fontId="0" fillId="0" borderId="14" xfId="0" applyFont="1" applyBorder="1" applyProtection="1"/>
    <xf numFmtId="9" fontId="10" fillId="0" borderId="8" xfId="4" applyFont="1" applyBorder="1" applyAlignment="1" applyProtection="1">
      <alignment horizontal="center"/>
    </xf>
    <xf numFmtId="9" fontId="10" fillId="0" borderId="10" xfId="4" applyFont="1" applyBorder="1" applyAlignment="1" applyProtection="1">
      <alignment horizontal="center"/>
    </xf>
    <xf numFmtId="164" fontId="12" fillId="0" borderId="14" xfId="2" applyNumberFormat="1" applyFont="1" applyFill="1" applyBorder="1" applyAlignment="1" applyProtection="1">
      <alignment horizontal="right"/>
    </xf>
    <xf numFmtId="164" fontId="12" fillId="7" borderId="3" xfId="2" applyNumberFormat="1" applyFont="1" applyFill="1" applyBorder="1" applyAlignment="1" applyProtection="1">
      <alignment horizontal="right"/>
    </xf>
    <xf numFmtId="164" fontId="12" fillId="0" borderId="16" xfId="2" applyNumberFormat="1" applyFont="1" applyFill="1" applyBorder="1" applyAlignment="1" applyProtection="1">
      <alignment horizontal="right"/>
    </xf>
    <xf numFmtId="1" fontId="10" fillId="0" borderId="8" xfId="4" applyNumberFormat="1" applyFont="1" applyBorder="1" applyAlignment="1" applyProtection="1">
      <alignment horizontal="center"/>
    </xf>
    <xf numFmtId="0" fontId="6" fillId="0" borderId="9" xfId="2" applyFont="1" applyBorder="1" applyAlignment="1">
      <alignment wrapText="1"/>
    </xf>
    <xf numFmtId="0" fontId="7" fillId="0" borderId="0" xfId="0" applyFont="1"/>
    <xf numFmtId="0" fontId="7" fillId="0" borderId="14" xfId="0" applyFont="1" applyBorder="1"/>
    <xf numFmtId="0" fontId="1" fillId="8" borderId="27" xfId="0" applyFont="1" applyFill="1" applyBorder="1" applyAlignment="1" applyProtection="1">
      <alignment horizontal="center" wrapText="1"/>
      <protection locked="0"/>
    </xf>
    <xf numFmtId="0" fontId="1" fillId="9" borderId="1" xfId="0" applyFont="1" applyFill="1" applyBorder="1" applyProtection="1">
      <protection locked="0"/>
    </xf>
    <xf numFmtId="0" fontId="7" fillId="0" borderId="0" xfId="0" applyFont="1" applyBorder="1"/>
    <xf numFmtId="0" fontId="1" fillId="8" borderId="1" xfId="0" applyFont="1" applyFill="1" applyBorder="1" applyAlignment="1">
      <alignment horizontal="center" wrapText="1"/>
    </xf>
    <xf numFmtId="0" fontId="1" fillId="8" borderId="1" xfId="0" applyFont="1" applyFill="1" applyBorder="1" applyAlignment="1">
      <alignment horizontal="center"/>
    </xf>
    <xf numFmtId="0" fontId="0" fillId="0" borderId="21" xfId="0" applyBorder="1" applyProtection="1">
      <protection locked="0"/>
    </xf>
    <xf numFmtId="165" fontId="0" fillId="0" borderId="21" xfId="0" applyNumberFormat="1" applyBorder="1" applyProtection="1">
      <protection locked="0"/>
    </xf>
    <xf numFmtId="0" fontId="0" fillId="0" borderId="4" xfId="0" applyBorder="1" applyProtection="1">
      <protection locked="0"/>
    </xf>
    <xf numFmtId="0" fontId="0" fillId="0" borderId="0" xfId="0" applyAlignment="1">
      <alignment horizontal="left"/>
    </xf>
    <xf numFmtId="0" fontId="0" fillId="0" borderId="0" xfId="0" applyFont="1" applyAlignment="1">
      <alignment horizontal="left"/>
    </xf>
    <xf numFmtId="0" fontId="17" fillId="0" borderId="14" xfId="0" applyFont="1" applyBorder="1" applyAlignment="1">
      <alignment vertical="center"/>
    </xf>
    <xf numFmtId="0" fontId="0" fillId="0" borderId="0" xfId="0" quotePrefix="1"/>
    <xf numFmtId="0" fontId="0" fillId="0" borderId="28" xfId="0" applyBorder="1" applyAlignment="1" applyProtection="1">
      <alignment wrapText="1"/>
    </xf>
    <xf numFmtId="164" fontId="0" fillId="0" borderId="3" xfId="0" applyNumberFormat="1" applyFont="1" applyBorder="1" applyAlignment="1">
      <alignment horizontal="center" wrapText="1"/>
    </xf>
    <xf numFmtId="0" fontId="0" fillId="0" borderId="10" xfId="0" applyBorder="1" applyAlignment="1" applyProtection="1">
      <alignment wrapText="1"/>
    </xf>
    <xf numFmtId="164" fontId="0" fillId="0" borderId="29" xfId="0" applyNumberFormat="1" applyFont="1" applyBorder="1" applyAlignment="1" applyProtection="1">
      <alignment horizontal="center"/>
      <protection locked="0"/>
    </xf>
    <xf numFmtId="9" fontId="0" fillId="0" borderId="29" xfId="0" applyNumberFormat="1" applyFont="1" applyBorder="1" applyAlignment="1" applyProtection="1">
      <alignment horizontal="center"/>
      <protection locked="0"/>
    </xf>
    <xf numFmtId="0" fontId="0" fillId="0" borderId="30" xfId="0" applyFont="1" applyBorder="1" applyAlignment="1" applyProtection="1">
      <alignment horizontal="center"/>
      <protection locked="0"/>
    </xf>
    <xf numFmtId="0" fontId="0" fillId="0" borderId="31" xfId="0" applyFont="1" applyBorder="1" applyAlignment="1" applyProtection="1">
      <alignment horizontal="center"/>
      <protection locked="0"/>
    </xf>
    <xf numFmtId="0" fontId="18" fillId="0" borderId="0" xfId="0" applyFont="1" applyBorder="1" applyAlignment="1">
      <alignment horizontal="center" vertical="center"/>
    </xf>
    <xf numFmtId="0" fontId="4" fillId="0" borderId="0" xfId="0" applyFont="1"/>
    <xf numFmtId="0" fontId="19" fillId="3" borderId="3" xfId="0" applyFont="1" applyFill="1" applyBorder="1" applyAlignment="1">
      <alignment wrapText="1"/>
    </xf>
    <xf numFmtId="0" fontId="20" fillId="0" borderId="16" xfId="0" applyFont="1" applyBorder="1" applyAlignment="1">
      <alignment wrapText="1"/>
    </xf>
    <xf numFmtId="0" fontId="0" fillId="0" borderId="19" xfId="0" applyBorder="1" applyAlignment="1" applyProtection="1">
      <alignment wrapText="1"/>
      <protection locked="0"/>
    </xf>
    <xf numFmtId="0" fontId="0" fillId="0" borderId="21" xfId="0" applyFill="1" applyBorder="1" applyProtection="1">
      <protection locked="0"/>
    </xf>
    <xf numFmtId="0" fontId="1" fillId="8" borderId="11" xfId="0" applyFont="1" applyFill="1" applyBorder="1" applyAlignment="1" applyProtection="1">
      <alignment horizontal="right"/>
    </xf>
    <xf numFmtId="0" fontId="1" fillId="8" borderId="35" xfId="0" applyFont="1" applyFill="1" applyBorder="1" applyAlignment="1" applyProtection="1">
      <alignment horizontal="left"/>
      <protection locked="0"/>
    </xf>
    <xf numFmtId="0" fontId="1" fillId="8" borderId="36" xfId="0" applyFont="1" applyFill="1" applyBorder="1" applyAlignment="1" applyProtection="1">
      <alignment wrapText="1"/>
    </xf>
    <xf numFmtId="0" fontId="1" fillId="8" borderId="14" xfId="0" applyFont="1" applyFill="1" applyBorder="1" applyAlignment="1" applyProtection="1">
      <alignment horizontal="right"/>
    </xf>
    <xf numFmtId="0" fontId="1" fillId="8" borderId="37" xfId="0" applyFont="1" applyFill="1" applyBorder="1" applyAlignment="1" applyProtection="1">
      <alignment horizontal="left"/>
      <protection locked="0"/>
    </xf>
    <xf numFmtId="0" fontId="1" fillId="8" borderId="38" xfId="0" applyFont="1" applyFill="1" applyBorder="1" applyProtection="1"/>
    <xf numFmtId="0" fontId="1" fillId="8" borderId="26" xfId="0" applyFont="1" applyFill="1" applyBorder="1" applyAlignment="1" applyProtection="1">
      <alignment horizontal="right"/>
    </xf>
    <xf numFmtId="0" fontId="1" fillId="8" borderId="39" xfId="0" applyFont="1" applyFill="1" applyBorder="1" applyAlignment="1" applyProtection="1">
      <alignment horizontal="left"/>
      <protection locked="0"/>
    </xf>
    <xf numFmtId="0" fontId="21" fillId="8" borderId="40" xfId="0" applyFont="1" applyFill="1" applyBorder="1" applyAlignment="1" applyProtection="1">
      <alignment horizontal="right" wrapText="1"/>
    </xf>
    <xf numFmtId="0" fontId="1" fillId="9" borderId="14" xfId="0" applyFont="1" applyFill="1" applyBorder="1" applyAlignment="1" applyProtection="1">
      <alignment horizontal="right"/>
    </xf>
    <xf numFmtId="0" fontId="1" fillId="9" borderId="0" xfId="0" applyFont="1" applyFill="1" applyBorder="1" applyAlignment="1" applyProtection="1">
      <alignment horizontal="right" wrapText="1"/>
    </xf>
    <xf numFmtId="0" fontId="15" fillId="9" borderId="41" xfId="0" applyFont="1" applyFill="1" applyBorder="1" applyAlignment="1" applyProtection="1">
      <alignment horizontal="center"/>
    </xf>
    <xf numFmtId="0" fontId="1" fillId="9" borderId="42" xfId="0" applyFont="1" applyFill="1" applyBorder="1" applyAlignment="1" applyProtection="1">
      <alignment horizontal="right"/>
    </xf>
    <xf numFmtId="0" fontId="1" fillId="9" borderId="43" xfId="0" applyFont="1" applyFill="1" applyBorder="1" applyProtection="1"/>
    <xf numFmtId="0" fontId="1" fillId="9" borderId="25" xfId="0" applyFont="1" applyFill="1" applyBorder="1" applyAlignment="1" applyProtection="1">
      <alignment horizontal="right"/>
    </xf>
    <xf numFmtId="0" fontId="1" fillId="10" borderId="14" xfId="0" applyFont="1" applyFill="1" applyBorder="1" applyAlignment="1" applyProtection="1">
      <alignment horizontal="right"/>
    </xf>
    <xf numFmtId="0" fontId="1" fillId="10" borderId="0" xfId="0" applyFont="1" applyFill="1" applyBorder="1" applyProtection="1"/>
    <xf numFmtId="0" fontId="1" fillId="10" borderId="15" xfId="0" applyFont="1" applyFill="1" applyBorder="1" applyAlignment="1" applyProtection="1">
      <alignment horizontal="right"/>
    </xf>
    <xf numFmtId="0" fontId="1" fillId="10" borderId="16" xfId="0" applyFont="1" applyFill="1" applyBorder="1" applyAlignment="1" applyProtection="1">
      <alignment horizontal="right"/>
    </xf>
    <xf numFmtId="0" fontId="1" fillId="10" borderId="17" xfId="0" applyFont="1" applyFill="1" applyBorder="1" applyProtection="1"/>
    <xf numFmtId="0" fontId="1" fillId="10" borderId="18" xfId="0" applyFont="1" applyFill="1" applyBorder="1" applyAlignment="1" applyProtection="1">
      <alignment horizontal="right"/>
    </xf>
    <xf numFmtId="0" fontId="1" fillId="8" borderId="3" xfId="0" applyFont="1" applyFill="1" applyBorder="1" applyAlignment="1">
      <alignment horizontal="center" wrapText="1"/>
    </xf>
    <xf numFmtId="0" fontId="21" fillId="8" borderId="45" xfId="0" applyFont="1" applyFill="1" applyBorder="1" applyAlignment="1" applyProtection="1">
      <alignment horizontal="center"/>
      <protection locked="0"/>
    </xf>
    <xf numFmtId="0" fontId="15" fillId="9" borderId="3" xfId="0" applyFont="1" applyFill="1" applyBorder="1" applyAlignment="1" applyProtection="1">
      <alignment horizontal="center" wrapText="1"/>
    </xf>
    <xf numFmtId="0" fontId="7" fillId="0" borderId="0" xfId="0" applyFont="1" applyProtection="1"/>
    <xf numFmtId="0" fontId="0" fillId="0" borderId="0" xfId="0" applyProtection="1"/>
    <xf numFmtId="0" fontId="23" fillId="0" borderId="0" xfId="0" applyFont="1" applyProtection="1"/>
    <xf numFmtId="0" fontId="0" fillId="0" borderId="46" xfId="0" applyBorder="1" applyAlignment="1">
      <alignment horizontal="center" wrapText="1"/>
    </xf>
    <xf numFmtId="0" fontId="0" fillId="0" borderId="47" xfId="0" applyBorder="1" applyAlignment="1">
      <alignment horizontal="center" wrapText="1"/>
    </xf>
    <xf numFmtId="0" fontId="0" fillId="0" borderId="21" xfId="0" applyBorder="1" applyAlignment="1" applyProtection="1">
      <alignment horizontal="left" wrapText="1"/>
      <protection locked="0"/>
    </xf>
    <xf numFmtId="0" fontId="0" fillId="0" borderId="4" xfId="0" applyBorder="1" applyAlignment="1" applyProtection="1">
      <alignment horizontal="left" wrapText="1"/>
      <protection locked="0"/>
    </xf>
    <xf numFmtId="164" fontId="0" fillId="0" borderId="48" xfId="1" applyNumberFormat="1" applyFont="1" applyBorder="1" applyAlignment="1" applyProtection="1">
      <alignment wrapText="1"/>
    </xf>
    <xf numFmtId="164" fontId="0" fillId="0" borderId="49" xfId="1" applyNumberFormat="1" applyFont="1" applyBorder="1" applyAlignment="1" applyProtection="1">
      <alignment wrapText="1"/>
    </xf>
    <xf numFmtId="0" fontId="0" fillId="0" borderId="50" xfId="0" applyBorder="1" applyAlignment="1" applyProtection="1">
      <alignment wrapText="1"/>
    </xf>
    <xf numFmtId="0" fontId="1" fillId="10" borderId="1" xfId="0" applyFont="1" applyFill="1" applyBorder="1" applyProtection="1">
      <protection locked="0"/>
    </xf>
    <xf numFmtId="0" fontId="1" fillId="10" borderId="1" xfId="0" applyFont="1" applyFill="1" applyBorder="1" applyAlignment="1" applyProtection="1">
      <alignment horizontal="center"/>
      <protection locked="0"/>
    </xf>
    <xf numFmtId="0" fontId="16" fillId="8" borderId="13" xfId="0" applyFont="1" applyFill="1" applyBorder="1" applyAlignment="1" applyProtection="1">
      <alignment horizontal="center" wrapText="1"/>
    </xf>
    <xf numFmtId="0" fontId="16" fillId="8" borderId="25" xfId="0" applyFont="1" applyFill="1" applyBorder="1" applyAlignment="1" applyProtection="1">
      <alignment horizontal="center" wrapText="1"/>
    </xf>
    <xf numFmtId="0" fontId="21" fillId="8" borderId="2" xfId="0" applyFont="1" applyFill="1" applyBorder="1" applyAlignment="1" applyProtection="1">
      <alignment horizontal="center" wrapText="1"/>
    </xf>
    <xf numFmtId="0" fontId="21" fillId="8" borderId="44" xfId="0" applyFont="1" applyFill="1" applyBorder="1" applyAlignment="1" applyProtection="1">
      <alignment horizontal="center" wrapText="1"/>
    </xf>
    <xf numFmtId="0" fontId="24" fillId="0" borderId="14" xfId="0" applyFont="1" applyBorder="1" applyAlignment="1" applyProtection="1">
      <alignment horizontal="center" wrapText="1"/>
    </xf>
    <xf numFmtId="0" fontId="24" fillId="0" borderId="0" xfId="0" applyFont="1" applyBorder="1" applyAlignment="1" applyProtection="1">
      <alignment horizontal="center" wrapText="1"/>
    </xf>
    <xf numFmtId="0" fontId="0" fillId="0" borderId="0" xfId="0" applyAlignment="1">
      <alignment horizontal="center"/>
    </xf>
    <xf numFmtId="0" fontId="7" fillId="3" borderId="11" xfId="0" applyFont="1" applyFill="1" applyBorder="1" applyAlignment="1">
      <alignment horizontal="left" wrapText="1"/>
    </xf>
    <xf numFmtId="0" fontId="7" fillId="3" borderId="12" xfId="0" applyFont="1" applyFill="1" applyBorder="1" applyAlignment="1">
      <alignment horizontal="left" wrapText="1"/>
    </xf>
    <xf numFmtId="0" fontId="7" fillId="3" borderId="13" xfId="0" applyFont="1" applyFill="1" applyBorder="1" applyAlignment="1">
      <alignment horizontal="left" wrapText="1"/>
    </xf>
    <xf numFmtId="0" fontId="7" fillId="3" borderId="32" xfId="0" applyFont="1" applyFill="1" applyBorder="1" applyAlignment="1">
      <alignment horizontal="left" wrapText="1"/>
    </xf>
    <xf numFmtId="0" fontId="7" fillId="3" borderId="33" xfId="0" applyFont="1" applyFill="1" applyBorder="1" applyAlignment="1">
      <alignment horizontal="left" wrapText="1"/>
    </xf>
    <xf numFmtId="0" fontId="7" fillId="3" borderId="34" xfId="0" applyFont="1" applyFill="1" applyBorder="1" applyAlignment="1">
      <alignment horizontal="left" wrapText="1"/>
    </xf>
  </cellXfs>
  <cellStyles count="5">
    <cellStyle name="Currency" xfId="1" builtinId="4"/>
    <cellStyle name="Normal" xfId="0" builtinId="0"/>
    <cellStyle name="Normal 2" xfId="2" xr:uid="{00000000-0005-0000-0000-000002000000}"/>
    <cellStyle name="Percent" xfId="4" builtinId="5"/>
    <cellStyle name="Percent 2" xfId="3" xr:uid="{00000000-0005-0000-0000-000004000000}"/>
  </cellStyles>
  <dxfs count="270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strike val="0"/>
        <color theme="0"/>
      </font>
    </dxf>
    <dxf>
      <numFmt numFmtId="166" formatCode=";;;"/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strike val="0"/>
        <color theme="0"/>
      </font>
    </dxf>
    <dxf>
      <numFmt numFmtId="166" formatCode=";;;"/>
    </dxf>
    <dxf>
      <font>
        <strike val="0"/>
        <color theme="0"/>
      </font>
    </dxf>
    <dxf>
      <numFmt numFmtId="166" formatCode=";;;"/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strike val="0"/>
        <color theme="0"/>
      </font>
    </dxf>
    <dxf>
      <numFmt numFmtId="166" formatCode=";;;"/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numFmt numFmtId="166" formatCode=";;;"/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strike val="0"/>
        <color theme="0"/>
      </font>
    </dxf>
    <dxf>
      <numFmt numFmtId="166" formatCode=";;;"/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strike val="0"/>
        <color theme="0"/>
      </font>
    </dxf>
    <dxf>
      <numFmt numFmtId="166" formatCode=";;;"/>
    </dxf>
    <dxf>
      <font>
        <strike val="0"/>
        <color theme="0"/>
      </font>
    </dxf>
    <dxf>
      <numFmt numFmtId="166" formatCode=";;;"/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strike val="0"/>
        <color theme="0"/>
      </font>
    </dxf>
    <dxf>
      <numFmt numFmtId="166" formatCode=";;;"/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numFmt numFmtId="166" formatCode=";;;"/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strike val="0"/>
        <color theme="0"/>
      </font>
    </dxf>
    <dxf>
      <numFmt numFmtId="166" formatCode=";;;"/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strike val="0"/>
        <color theme="0"/>
      </font>
    </dxf>
    <dxf>
      <numFmt numFmtId="166" formatCode=";;;"/>
    </dxf>
    <dxf>
      <font>
        <strike val="0"/>
        <color theme="0"/>
      </font>
    </dxf>
    <dxf>
      <numFmt numFmtId="166" formatCode=";;;"/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strike val="0"/>
        <color theme="0"/>
      </font>
    </dxf>
    <dxf>
      <numFmt numFmtId="166" formatCode=";;;"/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numFmt numFmtId="166" formatCode=";;;"/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strike val="0"/>
        <color theme="0"/>
      </font>
    </dxf>
    <dxf>
      <numFmt numFmtId="166" formatCode=";;;"/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strike val="0"/>
        <color theme="0"/>
      </font>
    </dxf>
    <dxf>
      <numFmt numFmtId="166" formatCode=";;;"/>
    </dxf>
    <dxf>
      <font>
        <strike val="0"/>
        <color theme="0"/>
      </font>
    </dxf>
    <dxf>
      <numFmt numFmtId="166" formatCode=";;;"/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strike val="0"/>
        <color theme="0"/>
      </font>
    </dxf>
    <dxf>
      <numFmt numFmtId="166" formatCode=";;;"/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numFmt numFmtId="166" formatCode=";;;"/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strike val="0"/>
        <color theme="0"/>
      </font>
    </dxf>
    <dxf>
      <numFmt numFmtId="166" formatCode=";;;"/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strike val="0"/>
        <color theme="0"/>
      </font>
    </dxf>
    <dxf>
      <numFmt numFmtId="166" formatCode=";;;"/>
    </dxf>
    <dxf>
      <font>
        <strike val="0"/>
        <color theme="0"/>
      </font>
    </dxf>
    <dxf>
      <numFmt numFmtId="166" formatCode=";;;"/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strike val="0"/>
        <color theme="0"/>
      </font>
    </dxf>
    <dxf>
      <numFmt numFmtId="166" formatCode=";;;"/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numFmt numFmtId="166" formatCode=";;;"/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strike val="0"/>
        <color theme="0"/>
      </font>
    </dxf>
    <dxf>
      <numFmt numFmtId="166" formatCode=";;;"/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strike val="0"/>
        <color theme="0"/>
      </font>
    </dxf>
    <dxf>
      <numFmt numFmtId="166" formatCode=";;;"/>
    </dxf>
    <dxf>
      <font>
        <strike val="0"/>
        <color theme="0"/>
      </font>
    </dxf>
    <dxf>
      <numFmt numFmtId="166" formatCode=";;;"/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strike val="0"/>
        <color theme="0"/>
      </font>
    </dxf>
    <dxf>
      <numFmt numFmtId="166" formatCode=";;;"/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numFmt numFmtId="166" formatCode=";;;"/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strike val="0"/>
        <color theme="0"/>
      </font>
    </dxf>
    <dxf>
      <numFmt numFmtId="166" formatCode=";;;"/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strike val="0"/>
        <color theme="0"/>
      </font>
    </dxf>
    <dxf>
      <numFmt numFmtId="166" formatCode=";;;"/>
    </dxf>
    <dxf>
      <font>
        <strike val="0"/>
        <color theme="0"/>
      </font>
    </dxf>
    <dxf>
      <numFmt numFmtId="166" formatCode=";;;"/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strike val="0"/>
        <color theme="0"/>
      </font>
    </dxf>
    <dxf>
      <numFmt numFmtId="166" formatCode=";;;"/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numFmt numFmtId="166" formatCode=";;;"/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strike val="0"/>
        <color theme="0"/>
      </font>
    </dxf>
    <dxf>
      <numFmt numFmtId="166" formatCode=";;;"/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strike val="0"/>
        <color theme="0"/>
      </font>
    </dxf>
    <dxf>
      <numFmt numFmtId="166" formatCode=";;;"/>
    </dxf>
    <dxf>
      <font>
        <strike val="0"/>
        <color theme="0"/>
      </font>
    </dxf>
    <dxf>
      <numFmt numFmtId="166" formatCode=";;;"/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strike val="0"/>
        <color theme="0"/>
      </font>
    </dxf>
    <dxf>
      <numFmt numFmtId="166" formatCode=";;;"/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numFmt numFmtId="166" formatCode=";;;"/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strike val="0"/>
        <color theme="0"/>
      </font>
    </dxf>
    <dxf>
      <numFmt numFmtId="166" formatCode=";;;"/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strike val="0"/>
        <color theme="0"/>
      </font>
    </dxf>
    <dxf>
      <numFmt numFmtId="166" formatCode=";;;"/>
    </dxf>
    <dxf>
      <font>
        <strike val="0"/>
        <color theme="0"/>
      </font>
    </dxf>
    <dxf>
      <numFmt numFmtId="166" formatCode=";;;"/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strike val="0"/>
        <color theme="0"/>
      </font>
    </dxf>
    <dxf>
      <numFmt numFmtId="166" formatCode=";;;"/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  <fill>
        <patternFill>
          <bgColor rgb="FFFFFF00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numFmt numFmtId="166" formatCode=";;;"/>
    </dxf>
    <dxf>
      <font>
        <color rgb="FFFF0000"/>
      </font>
      <numFmt numFmtId="0" formatCode="General"/>
      <fill>
        <patternFill patternType="solid">
          <fgColor auto="1"/>
          <bgColor rgb="FFFF0000"/>
        </patternFill>
      </fill>
    </dxf>
    <dxf>
      <font>
        <color rgb="FFFF0000"/>
      </font>
      <numFmt numFmtId="0" formatCode="General"/>
      <fill>
        <patternFill patternType="solid">
          <fgColor auto="1"/>
          <bgColor rgb="FFFF0000"/>
        </patternFill>
      </fill>
    </dxf>
    <dxf>
      <font>
        <color rgb="FFFF0000"/>
      </font>
      <numFmt numFmtId="0" formatCode="General"/>
      <fill>
        <patternFill patternType="solid">
          <fgColor auto="1"/>
          <bgColor rgb="FFFF0000"/>
        </patternFill>
      </fill>
    </dxf>
    <dxf>
      <font>
        <color rgb="FFFF0000"/>
      </font>
      <numFmt numFmtId="0" formatCode="General"/>
      <fill>
        <patternFill patternType="solid">
          <fgColor auto="1"/>
          <bgColor rgb="FFFF0000"/>
        </patternFill>
      </fill>
    </dxf>
    <dxf>
      <font>
        <color rgb="FFFF0000"/>
      </font>
      <numFmt numFmtId="0" formatCode="General"/>
      <fill>
        <patternFill patternType="solid">
          <fgColor auto="1"/>
          <bgColor rgb="FFFF0000"/>
        </patternFill>
      </fill>
    </dxf>
    <dxf>
      <font>
        <color rgb="FFFF0000"/>
      </font>
      <numFmt numFmtId="0" formatCode="General"/>
      <fill>
        <patternFill patternType="solid">
          <fgColor auto="1"/>
          <bgColor rgb="FFFF0000"/>
        </patternFill>
      </fill>
    </dxf>
    <dxf>
      <font>
        <color rgb="FFFF0000"/>
      </font>
      <numFmt numFmtId="0" formatCode="General"/>
      <fill>
        <patternFill patternType="solid">
          <fgColor auto="1"/>
          <bgColor rgb="FFFF0000"/>
        </patternFill>
      </fill>
    </dxf>
    <dxf>
      <font>
        <color rgb="FFFF0000"/>
      </font>
      <numFmt numFmtId="0" formatCode="General"/>
      <fill>
        <patternFill patternType="solid">
          <fgColor auto="1"/>
          <bgColor rgb="FFFF0000"/>
        </patternFill>
      </fill>
    </dxf>
    <dxf>
      <font>
        <color rgb="FFFF0000"/>
      </font>
      <numFmt numFmtId="0" formatCode="General"/>
      <fill>
        <patternFill patternType="solid">
          <fgColor auto="1"/>
          <bgColor rgb="FFFF0000"/>
        </patternFill>
      </fill>
    </dxf>
    <dxf>
      <font>
        <color rgb="FFFF0000"/>
      </font>
      <numFmt numFmtId="0" formatCode="General"/>
      <fill>
        <patternFill patternType="solid">
          <fgColor auto="1"/>
          <bgColor rgb="FFFF0000"/>
        </patternFill>
      </fill>
    </dxf>
    <dxf>
      <font>
        <color rgb="FFFF0000"/>
      </font>
      <numFmt numFmtId="0" formatCode="General"/>
      <fill>
        <patternFill patternType="solid">
          <fgColor auto="1"/>
          <bgColor rgb="FFFF0000"/>
        </patternFill>
      </fill>
    </dxf>
    <dxf>
      <font>
        <color rgb="FFFF0000"/>
      </font>
      <numFmt numFmtId="0" formatCode="General"/>
      <fill>
        <patternFill patternType="solid">
          <fgColor auto="1"/>
          <bgColor rgb="FFFF0000"/>
        </patternFill>
      </fill>
    </dxf>
    <dxf>
      <font>
        <color rgb="FFFF0000"/>
      </font>
      <numFmt numFmtId="0" formatCode="General"/>
      <fill>
        <patternFill patternType="solid">
          <fgColor auto="1"/>
          <bgColor rgb="FFFF0000"/>
        </patternFill>
      </fill>
    </dxf>
    <dxf>
      <font>
        <color rgb="FFFF0000"/>
      </font>
      <numFmt numFmtId="0" formatCode="General"/>
      <fill>
        <patternFill patternType="solid">
          <fgColor auto="1"/>
          <bgColor rgb="FFFF0000"/>
        </patternFill>
      </fill>
    </dxf>
    <dxf>
      <font>
        <color rgb="FFFF0000"/>
      </font>
      <numFmt numFmtId="0" formatCode="General"/>
      <fill>
        <patternFill patternType="solid">
          <fgColor auto="1"/>
          <bgColor rgb="FFFF0000"/>
        </patternFill>
      </fill>
    </dxf>
    <dxf>
      <font>
        <color rgb="FFFF0000"/>
      </font>
      <numFmt numFmtId="0" formatCode="General"/>
      <fill>
        <patternFill patternType="solid">
          <fgColor auto="1"/>
          <bgColor rgb="FFFF0000"/>
        </patternFill>
      </fill>
    </dxf>
    <dxf>
      <font>
        <color rgb="FFFF0000"/>
      </font>
      <numFmt numFmtId="0" formatCode="General"/>
      <fill>
        <patternFill patternType="solid">
          <fgColor auto="1"/>
          <bgColor rgb="FFFF0000"/>
        </patternFill>
      </fill>
    </dxf>
    <dxf>
      <font>
        <color rgb="FFFF0000"/>
      </font>
      <numFmt numFmtId="0" formatCode="General"/>
      <fill>
        <patternFill patternType="solid">
          <fgColor auto="1"/>
          <bgColor rgb="FFFF0000"/>
        </patternFill>
      </fill>
    </dxf>
    <dxf>
      <font>
        <color rgb="FFFF0000"/>
      </font>
      <numFmt numFmtId="0" formatCode="General"/>
      <fill>
        <patternFill patternType="solid">
          <fgColor auto="1"/>
          <bgColor rgb="FFFF0000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73" displayName="Table73" ref="J15:J18" totalsRowShown="0">
  <autoFilter ref="J15:J18" xr:uid="{00000000-0009-0000-0100-000001000000}"/>
  <tableColumns count="1">
    <tableColumn id="1" xr3:uid="{00000000-0010-0000-0000-000001000000}" name="Network Tier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84" displayName="Table84" ref="J27:J30" totalsRowShown="0">
  <autoFilter ref="J27:J30" xr:uid="{00000000-0009-0000-0100-000002000000}"/>
  <tableColumns count="1">
    <tableColumn id="1" xr3:uid="{00000000-0010-0000-0100-000001000000}" name="Service Type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9175" displayName="Table9175" ref="N10:N18" totalsRowShown="0">
  <autoFilter ref="N10:N18" xr:uid="{00000000-0009-0000-0100-000003000000}"/>
  <tableColumns count="1">
    <tableColumn id="1" xr3:uid="{00000000-0010-0000-0200-000001000000}" name="Yes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10187" displayName="Table10187" ref="O10:O16" totalsRowShown="0">
  <autoFilter ref="O10:O16" xr:uid="{00000000-0009-0000-0100-000004000000}"/>
  <tableColumns count="1">
    <tableColumn id="1" xr3:uid="{00000000-0010-0000-0300-000001000000}" name="No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52" displayName="Table52" ref="J10:J13" totalsRowShown="0">
  <autoFilter ref="J10:J13" xr:uid="{00000000-0009-0000-0100-000005000000}"/>
  <tableColumns count="1">
    <tableColumn id="1" xr3:uid="{00000000-0010-0000-0400-000001000000}" name="Sub-Classif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"/>
  <sheetViews>
    <sheetView workbookViewId="0"/>
  </sheetViews>
  <sheetFormatPr defaultRowHeight="15" x14ac:dyDescent="0.25"/>
  <cols>
    <col min="1" max="16384" width="9.140625" style="1"/>
  </cols>
  <sheetData/>
  <pageMargins left="0.7" right="0.7" top="0.75" bottom="0.75" header="0.3" footer="0.3"/>
  <pageSetup orientation="portrait" r:id="rId1"/>
  <headerFooter>
    <oddFooter>&amp;C&amp;1#&amp;"Calibri"&amp;10&amp;K000000Confidential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>
    <pageSetUpPr fitToPage="1"/>
  </sheetPr>
  <dimension ref="B1:M216"/>
  <sheetViews>
    <sheetView workbookViewId="0">
      <selection activeCell="D6" sqref="D6"/>
    </sheetView>
  </sheetViews>
  <sheetFormatPr defaultRowHeight="15" x14ac:dyDescent="0.25"/>
  <cols>
    <col min="1" max="1" width="3" style="9" customWidth="1"/>
    <col min="2" max="2" width="53.28515625" style="9" customWidth="1"/>
    <col min="3" max="3" width="36.140625" style="9" customWidth="1"/>
    <col min="4" max="4" width="36.28515625" style="9" customWidth="1"/>
    <col min="5" max="5" width="40.42578125" style="9" customWidth="1"/>
    <col min="6" max="6" width="36.28515625" style="9" customWidth="1"/>
    <col min="7" max="7" width="33.7109375" style="9" customWidth="1"/>
    <col min="8" max="8" width="33" style="9" customWidth="1"/>
    <col min="9" max="9" width="9.140625" style="9"/>
    <col min="10" max="10" width="27" style="9" hidden="1" customWidth="1"/>
    <col min="11" max="11" width="14.85546875" style="76" hidden="1" customWidth="1"/>
    <col min="12" max="12" width="33.140625" style="9" hidden="1" customWidth="1"/>
    <col min="13" max="13" width="0" style="9" hidden="1" customWidth="1"/>
    <col min="14" max="16384" width="9.140625" style="9"/>
  </cols>
  <sheetData>
    <row r="1" spans="2:13" ht="71.25" customHeight="1" x14ac:dyDescent="0.25">
      <c r="B1" s="135" t="s">
        <v>16</v>
      </c>
      <c r="C1" s="136"/>
      <c r="D1" s="136"/>
      <c r="E1" s="136"/>
      <c r="F1" s="136"/>
      <c r="G1" s="136"/>
      <c r="H1" s="137"/>
    </row>
    <row r="2" spans="2:13" ht="62.25" customHeight="1" thickBot="1" x14ac:dyDescent="0.3">
      <c r="B2" s="77" t="str">
        <f>"Plan: "&amp;'Covered Services'!C3</f>
        <v xml:space="preserve">Plan: </v>
      </c>
      <c r="C2" s="4"/>
      <c r="D2" s="11"/>
      <c r="E2" s="11"/>
      <c r="F2" s="86" t="str">
        <f>"Plan Year: "&amp;'Covered Services'!C4</f>
        <v xml:space="preserve">Plan Year: </v>
      </c>
      <c r="G2" s="11"/>
      <c r="H2" s="12"/>
    </row>
    <row r="3" spans="2:13" ht="15.75" thickBot="1" x14ac:dyDescent="0.3">
      <c r="B3" s="41" t="s">
        <v>87</v>
      </c>
      <c r="C3" s="5" t="s">
        <v>9</v>
      </c>
      <c r="D3" s="5" t="s">
        <v>10</v>
      </c>
      <c r="E3" s="5" t="s">
        <v>11</v>
      </c>
      <c r="F3" s="5" t="s">
        <v>12</v>
      </c>
      <c r="G3" s="5" t="s">
        <v>14</v>
      </c>
      <c r="H3" s="6" t="s">
        <v>15</v>
      </c>
    </row>
    <row r="4" spans="2:13" x14ac:dyDescent="0.25">
      <c r="B4" s="42" t="str">
        <f ca="1">MID(CELL("filename",A1),FIND("]",CELL("filename",A1))+1,255)</f>
        <v>OPTION-OUTPT, OON, ALL OTHER</v>
      </c>
      <c r="C4" s="2" t="s">
        <v>13</v>
      </c>
      <c r="D4" s="2" t="s">
        <v>0</v>
      </c>
      <c r="E4" s="2" t="s">
        <v>1</v>
      </c>
      <c r="F4" s="2" t="s">
        <v>2</v>
      </c>
      <c r="G4" s="2" t="s">
        <v>5</v>
      </c>
      <c r="H4" s="2" t="s">
        <v>6</v>
      </c>
    </row>
    <row r="5" spans="2:13" ht="103.5" customHeight="1" thickBot="1" x14ac:dyDescent="0.3">
      <c r="B5" s="88" t="s">
        <v>86</v>
      </c>
      <c r="C5" s="3" t="s">
        <v>4</v>
      </c>
      <c r="D5" s="3" t="s">
        <v>81</v>
      </c>
      <c r="E5" s="3" t="s">
        <v>47</v>
      </c>
      <c r="F5" s="3" t="s">
        <v>3</v>
      </c>
      <c r="G5" s="3" t="s">
        <v>7</v>
      </c>
      <c r="H5" s="3" t="s">
        <v>8</v>
      </c>
      <c r="J5" s="87" t="s">
        <v>82</v>
      </c>
      <c r="L5" s="87" t="s">
        <v>83</v>
      </c>
    </row>
    <row r="6" spans="2:13" x14ac:dyDescent="0.25">
      <c r="B6" s="125" t="str">
        <f>L6</f>
        <v/>
      </c>
      <c r="C6" s="123" t="str">
        <f>M6</f>
        <v/>
      </c>
      <c r="D6" s="34"/>
      <c r="E6" s="35"/>
      <c r="F6" s="36"/>
      <c r="G6" s="36"/>
      <c r="H6" s="37"/>
      <c r="J6" s="9" t="str">
        <f>IF(AND('Covered Services'!Q10&lt;&gt;1,'Covered Services'!E10="OutPt, OON-Other",'Covered Services'!B10&gt;0),'Covered Services'!B10,"")</f>
        <v/>
      </c>
      <c r="K6" s="76" t="str">
        <f>IF(J6="","",'Covered Services'!D10)</f>
        <v/>
      </c>
      <c r="L6" s="43" t="str">
        <f t="array" ref="L6">IF(COUNTIF($J$6:$J$207,"?*")&lt;ROW(J6)-5,"",INDEX(J:J,SMALL(IF(J$6:J$207&lt;&gt;"",ROW(J$6:J$207)),ROWS(J$6:J6))))</f>
        <v/>
      </c>
      <c r="M6" s="43" t="str">
        <f t="array" ref="M6">IF(COUNTIF($J$6:$J$207,"?*")&lt;ROW(K6)-5,"",INDEX(K:K,SMALL(IF(K$6:K$207&lt;&gt;"",ROW(K$6:K$207)),ROWS(K$6:K6))))</f>
        <v/>
      </c>
    </row>
    <row r="7" spans="2:13" x14ac:dyDescent="0.25">
      <c r="B7" s="79" t="str">
        <f t="shared" ref="B7:C9" si="0">L7</f>
        <v/>
      </c>
      <c r="C7" s="123" t="str">
        <f t="shared" si="0"/>
        <v/>
      </c>
      <c r="D7" s="38"/>
      <c r="E7" s="35"/>
      <c r="F7" s="39"/>
      <c r="G7" s="39"/>
      <c r="H7" s="40"/>
      <c r="J7" s="9" t="str">
        <f>IF(AND('Covered Services'!Q11&lt;&gt;1,'Covered Services'!E11="OutPt, OON-Other",'Covered Services'!B11&gt;0),'Covered Services'!B11,"")</f>
        <v/>
      </c>
      <c r="K7" s="76" t="str">
        <f>IF(J7="","",'Covered Services'!D11)</f>
        <v/>
      </c>
      <c r="L7" s="43" t="str">
        <f t="array" ref="L7">IF(COUNTIF($J$6:$J$207,"?*")&lt;ROW(J7)-5,"",INDEX(J:J,SMALL(IF(J$6:J$207&lt;&gt;"",ROW(J$6:J$207)),ROWS(J$6:J7))))</f>
        <v/>
      </c>
      <c r="M7" s="43" t="str">
        <f t="array" ref="M7">IF(COUNTIF($J$6:$J$207,"?*")&lt;ROW(K7)-5,"",INDEX(K:K,SMALL(IF(K$6:K$207&lt;&gt;"",ROW(K$6:K$207)),ROWS(K$6:K7))))</f>
        <v/>
      </c>
    </row>
    <row r="8" spans="2:13" x14ac:dyDescent="0.25">
      <c r="B8" s="79" t="str">
        <f t="shared" si="0"/>
        <v/>
      </c>
      <c r="C8" s="123" t="str">
        <f t="shared" si="0"/>
        <v/>
      </c>
      <c r="D8" s="38"/>
      <c r="E8" s="35"/>
      <c r="F8" s="39"/>
      <c r="G8" s="39"/>
      <c r="H8" s="40"/>
      <c r="J8" s="9" t="str">
        <f>IF(AND('Covered Services'!Q12&lt;&gt;1,'Covered Services'!E12="OutPt, OON-Other",'Covered Services'!B12&gt;0),'Covered Services'!B12,"")</f>
        <v/>
      </c>
      <c r="K8" s="76" t="str">
        <f>IF(J8="","",'Covered Services'!D12)</f>
        <v/>
      </c>
      <c r="L8" s="43" t="str">
        <f t="array" ref="L8">IF(COUNTIF($J$6:$J$207,"?*")&lt;ROW(J8)-5,"",INDEX(J:J,SMALL(IF(J$6:J$207&lt;&gt;"",ROW(J$6:J$207)),ROWS(J$6:J8))))</f>
        <v/>
      </c>
      <c r="M8" s="43" t="str">
        <f t="array" ref="M8">IF(COUNTIF($J$6:$J$207,"?*")&lt;ROW(K8)-5,"",INDEX(K:K,SMALL(IF(K$6:K$207&lt;&gt;"",ROW(K$6:K$207)),ROWS(K$6:K8))))</f>
        <v/>
      </c>
    </row>
    <row r="9" spans="2:13" x14ac:dyDescent="0.25">
      <c r="B9" s="79" t="str">
        <f t="shared" si="0"/>
        <v/>
      </c>
      <c r="C9" s="123" t="str">
        <f t="shared" si="0"/>
        <v/>
      </c>
      <c r="D9" s="38"/>
      <c r="E9" s="35"/>
      <c r="F9" s="39"/>
      <c r="G9" s="39"/>
      <c r="H9" s="40"/>
      <c r="J9" s="9" t="str">
        <f>IF(AND('Covered Services'!Q13&lt;&gt;1,'Covered Services'!E13="OutPt, OON-Other",'Covered Services'!B13&gt;0),'Covered Services'!B13,"")</f>
        <v/>
      </c>
      <c r="K9" s="76" t="str">
        <f>IF(J9="","",'Covered Services'!D13)</f>
        <v/>
      </c>
      <c r="L9" s="43" t="str">
        <f t="array" ref="L9">IF(COUNTIF($J$6:$J$207,"?*")&lt;ROW(J9)-5,"",INDEX(J:J,SMALL(IF(J$6:J$207&lt;&gt;"",ROW(J$6:J$207)),ROWS(J$6:J9))))</f>
        <v/>
      </c>
      <c r="M9" s="43" t="str">
        <f t="array" ref="M9">IF(COUNTIF($J$6:$J$207,"?*")&lt;ROW(K9)-5,"",INDEX(K:K,SMALL(IF(K$6:K$207&lt;&gt;"",ROW(K$6:K$207)),ROWS(K$6:K9))))</f>
        <v/>
      </c>
    </row>
    <row r="10" spans="2:13" x14ac:dyDescent="0.25">
      <c r="B10" s="79" t="str">
        <f t="shared" ref="B10:B43" si="1">L10</f>
        <v/>
      </c>
      <c r="C10" s="123" t="str">
        <f t="shared" ref="C10:C43" si="2">M10</f>
        <v/>
      </c>
      <c r="D10" s="38"/>
      <c r="E10" s="35"/>
      <c r="F10" s="39"/>
      <c r="G10" s="39"/>
      <c r="H10" s="40"/>
      <c r="J10" s="9" t="str">
        <f>IF(AND('Covered Services'!Q14&lt;&gt;1,'Covered Services'!E14="OutPt, OON-Other",'Covered Services'!B14&gt;0),'Covered Services'!B14,"")</f>
        <v/>
      </c>
      <c r="K10" s="76" t="str">
        <f>IF(J10="","",'Covered Services'!D14)</f>
        <v/>
      </c>
      <c r="L10" s="43" t="str">
        <f t="array" ref="L10">IF(COUNTIF($J$6:$J$207,"?*")&lt;ROW(J10)-5,"",INDEX(J:J,SMALL(IF(J$6:J$207&lt;&gt;"",ROW(J$6:J$207)),ROWS(J$6:J10))))</f>
        <v/>
      </c>
      <c r="M10" s="43" t="str">
        <f t="array" ref="M10">IF(COUNTIF($J$6:$J$207,"?*")&lt;ROW(K10)-5,"",INDEX(K:K,SMALL(IF(K$6:K$207&lt;&gt;"",ROW(K$6:K$207)),ROWS(K$6:K10))))</f>
        <v/>
      </c>
    </row>
    <row r="11" spans="2:13" x14ac:dyDescent="0.25">
      <c r="B11" s="79" t="str">
        <f t="shared" si="1"/>
        <v/>
      </c>
      <c r="C11" s="123" t="str">
        <f t="shared" si="2"/>
        <v/>
      </c>
      <c r="D11" s="38"/>
      <c r="E11" s="35"/>
      <c r="F11" s="39"/>
      <c r="G11" s="39"/>
      <c r="H11" s="40"/>
      <c r="J11" s="9" t="str">
        <f>IF(AND('Covered Services'!Q15&lt;&gt;1,'Covered Services'!E15="OutPt, OON-Other",'Covered Services'!B15&gt;0),'Covered Services'!B15,"")</f>
        <v/>
      </c>
      <c r="K11" s="76" t="str">
        <f>IF(J11="","",'Covered Services'!D15)</f>
        <v/>
      </c>
      <c r="L11" s="43" t="str">
        <f t="array" ref="L11">IF(COUNTIF($J$6:$J$207,"?*")&lt;ROW(J11)-5,"",INDEX(J:J,SMALL(IF(J$6:J$207&lt;&gt;"",ROW(J$6:J$207)),ROWS(J$6:J11))))</f>
        <v/>
      </c>
      <c r="M11" s="43" t="str">
        <f t="array" ref="M11">IF(COUNTIF($J$6:$J$207,"?*")&lt;ROW(K11)-5,"",INDEX(K:K,SMALL(IF(K$6:K$207&lt;&gt;"",ROW(K$6:K$207)),ROWS(K$6:K11))))</f>
        <v/>
      </c>
    </row>
    <row r="12" spans="2:13" x14ac:dyDescent="0.25">
      <c r="B12" s="79" t="str">
        <f t="shared" si="1"/>
        <v/>
      </c>
      <c r="C12" s="123" t="str">
        <f t="shared" si="2"/>
        <v/>
      </c>
      <c r="D12" s="38"/>
      <c r="E12" s="35"/>
      <c r="F12" s="39"/>
      <c r="G12" s="39"/>
      <c r="H12" s="40"/>
      <c r="J12" s="9" t="str">
        <f>IF(AND('Covered Services'!Q16&lt;&gt;1,'Covered Services'!E16="OutPt, OON-Other",'Covered Services'!B16&gt;0),'Covered Services'!B16,"")</f>
        <v/>
      </c>
      <c r="K12" s="76" t="str">
        <f>IF(J12="","",'Covered Services'!D16)</f>
        <v/>
      </c>
      <c r="L12" s="43" t="str">
        <f t="array" ref="L12">IF(COUNTIF($J$6:$J$207,"?*")&lt;ROW(J12)-5,"",INDEX(J:J,SMALL(IF(J$6:J$207&lt;&gt;"",ROW(J$6:J$207)),ROWS(J$6:J12))))</f>
        <v/>
      </c>
      <c r="M12" s="43" t="str">
        <f t="array" ref="M12">IF(COUNTIF($J$6:$J$207,"?*")&lt;ROW(K12)-5,"",INDEX(K:K,SMALL(IF(K$6:K$207&lt;&gt;"",ROW(K$6:K$207)),ROWS(K$6:K12))))</f>
        <v/>
      </c>
    </row>
    <row r="13" spans="2:13" x14ac:dyDescent="0.25">
      <c r="B13" s="79" t="str">
        <f t="shared" si="1"/>
        <v/>
      </c>
      <c r="C13" s="123" t="str">
        <f t="shared" si="2"/>
        <v/>
      </c>
      <c r="D13" s="38"/>
      <c r="E13" s="35"/>
      <c r="F13" s="39"/>
      <c r="G13" s="39"/>
      <c r="H13" s="40"/>
      <c r="J13" s="9" t="str">
        <f>IF(AND('Covered Services'!Q17&lt;&gt;1,'Covered Services'!E17="OutPt, OON-Other",'Covered Services'!B17&gt;0),'Covered Services'!B17,"")</f>
        <v/>
      </c>
      <c r="K13" s="76" t="str">
        <f>IF(J13="","",'Covered Services'!D17)</f>
        <v/>
      </c>
      <c r="L13" s="43" t="str">
        <f t="array" ref="L13">IF(COUNTIF($J$6:$J$207,"?*")&lt;ROW(J13)-5,"",INDEX(J:J,SMALL(IF(J$6:J$207&lt;&gt;"",ROW(J$6:J$207)),ROWS(J$6:J13))))</f>
        <v/>
      </c>
      <c r="M13" s="43" t="str">
        <f t="array" ref="M13">IF(COUNTIF($J$6:$J$207,"?*")&lt;ROW(K13)-5,"",INDEX(K:K,SMALL(IF(K$6:K$207&lt;&gt;"",ROW(K$6:K$207)),ROWS(K$6:K13))))</f>
        <v/>
      </c>
    </row>
    <row r="14" spans="2:13" x14ac:dyDescent="0.25">
      <c r="B14" s="79" t="str">
        <f t="shared" si="1"/>
        <v/>
      </c>
      <c r="C14" s="123" t="str">
        <f t="shared" si="2"/>
        <v/>
      </c>
      <c r="D14" s="38"/>
      <c r="E14" s="35"/>
      <c r="F14" s="39"/>
      <c r="G14" s="39"/>
      <c r="H14" s="40"/>
      <c r="J14" s="9" t="str">
        <f>IF(AND('Covered Services'!Q18&lt;&gt;1,'Covered Services'!E18="OutPt, OON-Other",'Covered Services'!B18&gt;0),'Covered Services'!B18,"")</f>
        <v/>
      </c>
      <c r="K14" s="76" t="str">
        <f>IF(J14="","",'Covered Services'!D18)</f>
        <v/>
      </c>
      <c r="L14" s="43" t="str">
        <f t="array" ref="L14">IF(COUNTIF($J$6:$J$207,"?*")&lt;ROW(J14)-5,"",INDEX(J:J,SMALL(IF(J$6:J$207&lt;&gt;"",ROW(J$6:J$207)),ROWS(J$6:J14))))</f>
        <v/>
      </c>
      <c r="M14" s="43" t="str">
        <f t="array" ref="M14">IF(COUNTIF($J$6:$J$207,"?*")&lt;ROW(K14)-5,"",INDEX(K:K,SMALL(IF(K$6:K$207&lt;&gt;"",ROW(K$6:K$207)),ROWS(K$6:K14))))</f>
        <v/>
      </c>
    </row>
    <row r="15" spans="2:13" x14ac:dyDescent="0.25">
      <c r="B15" s="79" t="str">
        <f t="shared" si="1"/>
        <v/>
      </c>
      <c r="C15" s="123" t="str">
        <f t="shared" si="2"/>
        <v/>
      </c>
      <c r="D15" s="38"/>
      <c r="E15" s="35"/>
      <c r="F15" s="39"/>
      <c r="G15" s="39"/>
      <c r="H15" s="40"/>
      <c r="J15" s="9" t="str">
        <f>IF(AND('Covered Services'!Q19&lt;&gt;1,'Covered Services'!E19="OutPt, OON-Other",'Covered Services'!B19&gt;0),'Covered Services'!B19,"")</f>
        <v/>
      </c>
      <c r="K15" s="76" t="str">
        <f>IF(J15="","",'Covered Services'!D19)</f>
        <v/>
      </c>
      <c r="L15" s="43" t="str">
        <f t="array" ref="L15">IF(COUNTIF($J$6:$J$207,"?*")&lt;ROW(J15)-5,"",INDEX(J:J,SMALL(IF(J$6:J$207&lt;&gt;"",ROW(J$6:J$207)),ROWS(J$6:J15))))</f>
        <v/>
      </c>
      <c r="M15" s="43" t="str">
        <f t="array" ref="M15">IF(COUNTIF($J$6:$J$207,"?*")&lt;ROW(K15)-5,"",INDEX(K:K,SMALL(IF(K$6:K$207&lt;&gt;"",ROW(K$6:K$207)),ROWS(K$6:K15))))</f>
        <v/>
      </c>
    </row>
    <row r="16" spans="2:13" x14ac:dyDescent="0.25">
      <c r="B16" s="79" t="str">
        <f t="shared" si="1"/>
        <v/>
      </c>
      <c r="C16" s="123" t="str">
        <f t="shared" si="2"/>
        <v/>
      </c>
      <c r="D16" s="38"/>
      <c r="E16" s="35"/>
      <c r="F16" s="39"/>
      <c r="G16" s="39"/>
      <c r="H16" s="40"/>
      <c r="J16" s="9" t="str">
        <f>IF(AND('Covered Services'!Q20&lt;&gt;1,'Covered Services'!E20="OutPt, OON-Other",'Covered Services'!B20&gt;0),'Covered Services'!B20,"")</f>
        <v/>
      </c>
      <c r="K16" s="76" t="str">
        <f>IF(J16="","",'Covered Services'!D20)</f>
        <v/>
      </c>
      <c r="L16" s="43" t="str">
        <f t="array" ref="L16">IF(COUNTIF($J$6:$J$207,"?*")&lt;ROW(J16)-5,"",INDEX(J:J,SMALL(IF(J$6:J$207&lt;&gt;"",ROW(J$6:J$207)),ROWS(J$6:J16))))</f>
        <v/>
      </c>
      <c r="M16" s="43" t="str">
        <f t="array" ref="M16">IF(COUNTIF($J$6:$J$207,"?*")&lt;ROW(K16)-5,"",INDEX(K:K,SMALL(IF(K$6:K$207&lt;&gt;"",ROW(K$6:K$207)),ROWS(K$6:K16))))</f>
        <v/>
      </c>
    </row>
    <row r="17" spans="2:13" x14ac:dyDescent="0.25">
      <c r="B17" s="79" t="str">
        <f t="shared" si="1"/>
        <v/>
      </c>
      <c r="C17" s="123" t="str">
        <f t="shared" si="2"/>
        <v/>
      </c>
      <c r="D17" s="38"/>
      <c r="E17" s="35"/>
      <c r="F17" s="39"/>
      <c r="G17" s="39"/>
      <c r="H17" s="40"/>
      <c r="J17" s="9" t="str">
        <f>IF(AND('Covered Services'!Q21&lt;&gt;1,'Covered Services'!E21="OutPt, OON-Other",'Covered Services'!B21&gt;0),'Covered Services'!B21,"")</f>
        <v/>
      </c>
      <c r="K17" s="76" t="str">
        <f>IF(J17="","",'Covered Services'!D21)</f>
        <v/>
      </c>
      <c r="L17" s="43" t="str">
        <f t="array" ref="L17">IF(COUNTIF($J$6:$J$207,"?*")&lt;ROW(J17)-5,"",INDEX(J:J,SMALL(IF(J$6:J$207&lt;&gt;"",ROW(J$6:J$207)),ROWS(J$6:J17))))</f>
        <v/>
      </c>
      <c r="M17" s="43" t="str">
        <f t="array" ref="M17">IF(COUNTIF($J$6:$J$207,"?*")&lt;ROW(K17)-5,"",INDEX(K:K,SMALL(IF(K$6:K$207&lt;&gt;"",ROW(K$6:K$207)),ROWS(K$6:K17))))</f>
        <v/>
      </c>
    </row>
    <row r="18" spans="2:13" x14ac:dyDescent="0.25">
      <c r="B18" s="79" t="str">
        <f t="shared" si="1"/>
        <v/>
      </c>
      <c r="C18" s="123" t="str">
        <f t="shared" si="2"/>
        <v/>
      </c>
      <c r="D18" s="38"/>
      <c r="E18" s="35"/>
      <c r="F18" s="39"/>
      <c r="G18" s="39"/>
      <c r="H18" s="40"/>
      <c r="J18" s="9" t="str">
        <f>IF(AND('Covered Services'!Q22&lt;&gt;1,'Covered Services'!E22="OutPt, OON-Other",'Covered Services'!B22&gt;0),'Covered Services'!B22,"")</f>
        <v/>
      </c>
      <c r="K18" s="76" t="str">
        <f>IF(J18="","",'Covered Services'!D22)</f>
        <v/>
      </c>
      <c r="L18" s="43" t="str">
        <f t="array" ref="L18">IF(COUNTIF($J$6:$J$207,"?*")&lt;ROW(J18)-5,"",INDEX(J:J,SMALL(IF(J$6:J$207&lt;&gt;"",ROW(J$6:J$207)),ROWS(J$6:J18))))</f>
        <v/>
      </c>
      <c r="M18" s="43" t="str">
        <f t="array" ref="M18">IF(COUNTIF($J$6:$J$207,"?*")&lt;ROW(K18)-5,"",INDEX(K:K,SMALL(IF(K$6:K$207&lt;&gt;"",ROW(K$6:K$207)),ROWS(K$6:K18))))</f>
        <v/>
      </c>
    </row>
    <row r="19" spans="2:13" x14ac:dyDescent="0.25">
      <c r="B19" s="79" t="str">
        <f t="shared" si="1"/>
        <v/>
      </c>
      <c r="C19" s="123" t="str">
        <f t="shared" si="2"/>
        <v/>
      </c>
      <c r="D19" s="38"/>
      <c r="E19" s="35"/>
      <c r="F19" s="39"/>
      <c r="G19" s="39"/>
      <c r="H19" s="40"/>
      <c r="J19" s="9" t="str">
        <f>IF(AND('Covered Services'!Q23&lt;&gt;1,'Covered Services'!E23="OutPt, OON-Other",'Covered Services'!B23&gt;0),'Covered Services'!B23,"")</f>
        <v/>
      </c>
      <c r="K19" s="76" t="str">
        <f>IF(J19="","",'Covered Services'!D23)</f>
        <v/>
      </c>
      <c r="L19" s="43" t="str">
        <f t="array" ref="L19">IF(COUNTIF($J$6:$J$207,"?*")&lt;ROW(J19)-5,"",INDEX(J:J,SMALL(IF(J$6:J$207&lt;&gt;"",ROW(J$6:J$207)),ROWS(J$6:J19))))</f>
        <v/>
      </c>
      <c r="M19" s="43" t="str">
        <f t="array" ref="M19">IF(COUNTIF($J$6:$J$207,"?*")&lt;ROW(K19)-5,"",INDEX(K:K,SMALL(IF(K$6:K$207&lt;&gt;"",ROW(K$6:K$207)),ROWS(K$6:K19))))</f>
        <v/>
      </c>
    </row>
    <row r="20" spans="2:13" x14ac:dyDescent="0.25">
      <c r="B20" s="79" t="str">
        <f t="shared" si="1"/>
        <v/>
      </c>
      <c r="C20" s="123" t="str">
        <f t="shared" si="2"/>
        <v/>
      </c>
      <c r="D20" s="38"/>
      <c r="E20" s="35"/>
      <c r="F20" s="39"/>
      <c r="G20" s="39"/>
      <c r="H20" s="40"/>
      <c r="J20" s="9" t="str">
        <f>IF(AND('Covered Services'!Q24&lt;&gt;1,'Covered Services'!E24="OutPt, OON-Other",'Covered Services'!B24&gt;0),'Covered Services'!B24,"")</f>
        <v/>
      </c>
      <c r="K20" s="76" t="str">
        <f>IF(J20="","",'Covered Services'!D24)</f>
        <v/>
      </c>
      <c r="L20" s="43" t="str">
        <f t="array" ref="L20">IF(COUNTIF($J$6:$J$207,"?*")&lt;ROW(J20)-5,"",INDEX(J:J,SMALL(IF(J$6:J$207&lt;&gt;"",ROW(J$6:J$207)),ROWS(J$6:J20))))</f>
        <v/>
      </c>
      <c r="M20" s="43" t="str">
        <f t="array" ref="M20">IF(COUNTIF($J$6:$J$207,"?*")&lt;ROW(K20)-5,"",INDEX(K:K,SMALL(IF(K$6:K$207&lt;&gt;"",ROW(K$6:K$207)),ROWS(K$6:K20))))</f>
        <v/>
      </c>
    </row>
    <row r="21" spans="2:13" x14ac:dyDescent="0.25">
      <c r="B21" s="79" t="str">
        <f t="shared" si="1"/>
        <v/>
      </c>
      <c r="C21" s="123" t="str">
        <f t="shared" si="2"/>
        <v/>
      </c>
      <c r="D21" s="38"/>
      <c r="E21" s="35"/>
      <c r="F21" s="39"/>
      <c r="G21" s="39"/>
      <c r="H21" s="40"/>
      <c r="J21" s="9" t="str">
        <f>IF(AND('Covered Services'!Q25&lt;&gt;1,'Covered Services'!E25="OutPt, OON-Other",'Covered Services'!B25&gt;0),'Covered Services'!B25,"")</f>
        <v/>
      </c>
      <c r="K21" s="76" t="str">
        <f>IF(J21="","",'Covered Services'!D25)</f>
        <v/>
      </c>
      <c r="L21" s="43" t="str">
        <f t="array" ref="L21">IF(COUNTIF($J$6:$J$207,"?*")&lt;ROW(J21)-5,"",INDEX(J:J,SMALL(IF(J$6:J$207&lt;&gt;"",ROW(J$6:J$207)),ROWS(J$6:J21))))</f>
        <v/>
      </c>
      <c r="M21" s="43" t="str">
        <f t="array" ref="M21">IF(COUNTIF($J$6:$J$207,"?*")&lt;ROW(K21)-5,"",INDEX(K:K,SMALL(IF(K$6:K$207&lt;&gt;"",ROW(K$6:K$207)),ROWS(K$6:K21))))</f>
        <v/>
      </c>
    </row>
    <row r="22" spans="2:13" x14ac:dyDescent="0.25">
      <c r="B22" s="79" t="str">
        <f t="shared" si="1"/>
        <v/>
      </c>
      <c r="C22" s="123" t="str">
        <f t="shared" si="2"/>
        <v/>
      </c>
      <c r="D22" s="38"/>
      <c r="E22" s="35"/>
      <c r="F22" s="39"/>
      <c r="G22" s="39"/>
      <c r="H22" s="40"/>
      <c r="J22" s="9" t="str">
        <f>IF(AND('Covered Services'!Q26&lt;&gt;1,'Covered Services'!E26="OutPt, OON-Other",'Covered Services'!B26&gt;0),'Covered Services'!B26,"")</f>
        <v/>
      </c>
      <c r="K22" s="76" t="str">
        <f>IF(J22="","",'Covered Services'!D26)</f>
        <v/>
      </c>
      <c r="L22" s="43" t="str">
        <f t="array" ref="L22">IF(COUNTIF($J$6:$J$207,"?*")&lt;ROW(J22)-5,"",INDEX(J:J,SMALL(IF(J$6:J$207&lt;&gt;"",ROW(J$6:J$207)),ROWS(J$6:J22))))</f>
        <v/>
      </c>
      <c r="M22" s="43" t="str">
        <f t="array" ref="M22">IF(COUNTIF($J$6:$J$207,"?*")&lt;ROW(K22)-5,"",INDEX(K:K,SMALL(IF(K$6:K$207&lt;&gt;"",ROW(K$6:K$207)),ROWS(K$6:K22))))</f>
        <v/>
      </c>
    </row>
    <row r="23" spans="2:13" x14ac:dyDescent="0.25">
      <c r="B23" s="79" t="str">
        <f t="shared" si="1"/>
        <v/>
      </c>
      <c r="C23" s="123" t="str">
        <f t="shared" si="2"/>
        <v/>
      </c>
      <c r="D23" s="38"/>
      <c r="E23" s="35"/>
      <c r="F23" s="39"/>
      <c r="G23" s="39"/>
      <c r="H23" s="40"/>
      <c r="J23" s="9" t="str">
        <f>IF(AND('Covered Services'!Q27&lt;&gt;1,'Covered Services'!E27="OutPt, OON-Other",'Covered Services'!B27&gt;0),'Covered Services'!B27,"")</f>
        <v/>
      </c>
      <c r="K23" s="76" t="str">
        <f>IF(J23="","",'Covered Services'!D27)</f>
        <v/>
      </c>
      <c r="L23" s="43" t="str">
        <f t="array" ref="L23">IF(COUNTIF($J$6:$J$207,"?*")&lt;ROW(J23)-5,"",INDEX(J:J,SMALL(IF(J$6:J$207&lt;&gt;"",ROW(J$6:J$207)),ROWS(J$6:J23))))</f>
        <v/>
      </c>
      <c r="M23" s="43" t="str">
        <f t="array" ref="M23">IF(COUNTIF($J$6:$J$207,"?*")&lt;ROW(K23)-5,"",INDEX(K:K,SMALL(IF(K$6:K$207&lt;&gt;"",ROW(K$6:K$207)),ROWS(K$6:K23))))</f>
        <v/>
      </c>
    </row>
    <row r="24" spans="2:13" x14ac:dyDescent="0.25">
      <c r="B24" s="79" t="str">
        <f t="shared" si="1"/>
        <v/>
      </c>
      <c r="C24" s="123" t="str">
        <f t="shared" si="2"/>
        <v/>
      </c>
      <c r="D24" s="38"/>
      <c r="E24" s="35"/>
      <c r="F24" s="39"/>
      <c r="G24" s="39"/>
      <c r="H24" s="40"/>
      <c r="J24" s="9" t="str">
        <f>IF(AND('Covered Services'!Q28&lt;&gt;1,'Covered Services'!E28="OutPt, OON-Other",'Covered Services'!B28&gt;0),'Covered Services'!B28,"")</f>
        <v/>
      </c>
      <c r="K24" s="76" t="str">
        <f>IF(J24="","",'Covered Services'!D28)</f>
        <v/>
      </c>
      <c r="L24" s="43" t="str">
        <f t="array" ref="L24">IF(COUNTIF($J$6:$J$207,"?*")&lt;ROW(J24)-5,"",INDEX(J:J,SMALL(IF(J$6:J$207&lt;&gt;"",ROW(J$6:J$207)),ROWS(J$6:J24))))</f>
        <v/>
      </c>
      <c r="M24" s="43" t="str">
        <f t="array" ref="M24">IF(COUNTIF($J$6:$J$207,"?*")&lt;ROW(K24)-5,"",INDEX(K:K,SMALL(IF(K$6:K$207&lt;&gt;"",ROW(K$6:K$207)),ROWS(K$6:K24))))</f>
        <v/>
      </c>
    </row>
    <row r="25" spans="2:13" x14ac:dyDescent="0.25">
      <c r="B25" s="79" t="str">
        <f t="shared" si="1"/>
        <v/>
      </c>
      <c r="C25" s="123" t="str">
        <f t="shared" si="2"/>
        <v/>
      </c>
      <c r="D25" s="38"/>
      <c r="E25" s="35"/>
      <c r="F25" s="39"/>
      <c r="G25" s="39"/>
      <c r="H25" s="40"/>
      <c r="J25" s="9" t="str">
        <f>IF(AND('Covered Services'!Q29&lt;&gt;1,'Covered Services'!E29="OutPt, OON-Other",'Covered Services'!B29&gt;0),'Covered Services'!B29,"")</f>
        <v/>
      </c>
      <c r="K25" s="76" t="str">
        <f>IF(J25="","",'Covered Services'!D29)</f>
        <v/>
      </c>
      <c r="L25" s="43" t="str">
        <f t="array" ref="L25">IF(COUNTIF($J$6:$J$207,"?*")&lt;ROW(J25)-5,"",INDEX(J:J,SMALL(IF(J$6:J$207&lt;&gt;"",ROW(J$6:J$207)),ROWS(J$6:J25))))</f>
        <v/>
      </c>
      <c r="M25" s="43" t="str">
        <f t="array" ref="M25">IF(COUNTIF($J$6:$J$207,"?*")&lt;ROW(K25)-5,"",INDEX(K:K,SMALL(IF(K$6:K$207&lt;&gt;"",ROW(K$6:K$207)),ROWS(K$6:K25))))</f>
        <v/>
      </c>
    </row>
    <row r="26" spans="2:13" x14ac:dyDescent="0.25">
      <c r="B26" s="79" t="str">
        <f t="shared" si="1"/>
        <v/>
      </c>
      <c r="C26" s="123" t="str">
        <f t="shared" si="2"/>
        <v/>
      </c>
      <c r="D26" s="38"/>
      <c r="E26" s="35"/>
      <c r="F26" s="39"/>
      <c r="G26" s="39"/>
      <c r="H26" s="40"/>
      <c r="J26" s="9" t="str">
        <f>IF(AND('Covered Services'!Q30&lt;&gt;1,'Covered Services'!E30="OutPt, OON-Other",'Covered Services'!B30&gt;0),'Covered Services'!B30,"")</f>
        <v/>
      </c>
      <c r="K26" s="76" t="str">
        <f>IF(J26="","",'Covered Services'!D30)</f>
        <v/>
      </c>
      <c r="L26" s="43" t="str">
        <f t="array" ref="L26">IF(COUNTIF($J$6:$J$207,"?*")&lt;ROW(J26)-5,"",INDEX(J:J,SMALL(IF(J$6:J$207&lt;&gt;"",ROW(J$6:J$207)),ROWS(J$6:J26))))</f>
        <v/>
      </c>
      <c r="M26" s="43" t="str">
        <f t="array" ref="M26">IF(COUNTIF($J$6:$J$207,"?*")&lt;ROW(K26)-5,"",INDEX(K:K,SMALL(IF(K$6:K$207&lt;&gt;"",ROW(K$6:K$207)),ROWS(K$6:K26))))</f>
        <v/>
      </c>
    </row>
    <row r="27" spans="2:13" x14ac:dyDescent="0.25">
      <c r="B27" s="79" t="str">
        <f t="shared" si="1"/>
        <v/>
      </c>
      <c r="C27" s="123" t="str">
        <f t="shared" si="2"/>
        <v/>
      </c>
      <c r="D27" s="38"/>
      <c r="E27" s="35"/>
      <c r="F27" s="39"/>
      <c r="G27" s="39"/>
      <c r="H27" s="40"/>
      <c r="J27" s="9" t="str">
        <f>IF(AND('Covered Services'!Q31&lt;&gt;1,'Covered Services'!E31="OutPt, OON-Other",'Covered Services'!B31&gt;0),'Covered Services'!B31,"")</f>
        <v/>
      </c>
      <c r="K27" s="76" t="str">
        <f>IF(J27="","",'Covered Services'!D31)</f>
        <v/>
      </c>
      <c r="L27" s="43" t="str">
        <f t="array" ref="L27">IF(COUNTIF($J$6:$J$207,"?*")&lt;ROW(J27)-5,"",INDEX(J:J,SMALL(IF(J$6:J$207&lt;&gt;"",ROW(J$6:J$207)),ROWS(J$6:J27))))</f>
        <v/>
      </c>
      <c r="M27" s="43" t="str">
        <f t="array" ref="M27">IF(COUNTIF($J$6:$J$207,"?*")&lt;ROW(K27)-5,"",INDEX(K:K,SMALL(IF(K$6:K$207&lt;&gt;"",ROW(K$6:K$207)),ROWS(K$6:K27))))</f>
        <v/>
      </c>
    </row>
    <row r="28" spans="2:13" x14ac:dyDescent="0.25">
      <c r="B28" s="79" t="str">
        <f t="shared" si="1"/>
        <v/>
      </c>
      <c r="C28" s="123" t="str">
        <f t="shared" si="2"/>
        <v/>
      </c>
      <c r="D28" s="38"/>
      <c r="E28" s="35"/>
      <c r="F28" s="39"/>
      <c r="G28" s="39"/>
      <c r="H28" s="40"/>
      <c r="J28" s="9" t="str">
        <f>IF(AND('Covered Services'!Q32&lt;&gt;1,'Covered Services'!E32="OutPt, OON-Other",'Covered Services'!B32&gt;0),'Covered Services'!B32,"")</f>
        <v/>
      </c>
      <c r="K28" s="76" t="str">
        <f>IF(J28="","",'Covered Services'!D32)</f>
        <v/>
      </c>
      <c r="L28" s="43" t="str">
        <f t="array" ref="L28">IF(COUNTIF($J$6:$J$207,"?*")&lt;ROW(J28)-5,"",INDEX(J:J,SMALL(IF(J$6:J$207&lt;&gt;"",ROW(J$6:J$207)),ROWS(J$6:J28))))</f>
        <v/>
      </c>
      <c r="M28" s="43" t="str">
        <f t="array" ref="M28">IF(COUNTIF($J$6:$J$207,"?*")&lt;ROW(K28)-5,"",INDEX(K:K,SMALL(IF(K$6:K$207&lt;&gt;"",ROW(K$6:K$207)),ROWS(K$6:K28))))</f>
        <v/>
      </c>
    </row>
    <row r="29" spans="2:13" x14ac:dyDescent="0.25">
      <c r="B29" s="79" t="str">
        <f t="shared" si="1"/>
        <v/>
      </c>
      <c r="C29" s="123" t="str">
        <f t="shared" si="2"/>
        <v/>
      </c>
      <c r="D29" s="38"/>
      <c r="E29" s="35"/>
      <c r="F29" s="39"/>
      <c r="G29" s="39"/>
      <c r="H29" s="40"/>
      <c r="J29" s="9" t="str">
        <f>IF(AND('Covered Services'!Q33&lt;&gt;1,'Covered Services'!E33="OutPt, OON-Other",'Covered Services'!B33&gt;0),'Covered Services'!B33,"")</f>
        <v/>
      </c>
      <c r="K29" s="76" t="str">
        <f>IF(J29="","",'Covered Services'!D33)</f>
        <v/>
      </c>
      <c r="L29" s="43" t="str">
        <f t="array" ref="L29">IF(COUNTIF($J$6:$J$207,"?*")&lt;ROW(J29)-5,"",INDEX(J:J,SMALL(IF(J$6:J$207&lt;&gt;"",ROW(J$6:J$207)),ROWS(J$6:J29))))</f>
        <v/>
      </c>
      <c r="M29" s="43" t="str">
        <f t="array" ref="M29">IF(COUNTIF($J$6:$J$207,"?*")&lt;ROW(K29)-5,"",INDEX(K:K,SMALL(IF(K$6:K$207&lt;&gt;"",ROW(K$6:K$207)),ROWS(K$6:K29))))</f>
        <v/>
      </c>
    </row>
    <row r="30" spans="2:13" x14ac:dyDescent="0.25">
      <c r="B30" s="79" t="str">
        <f>L30</f>
        <v/>
      </c>
      <c r="C30" s="123" t="str">
        <f t="shared" si="2"/>
        <v/>
      </c>
      <c r="D30" s="38"/>
      <c r="E30" s="35"/>
      <c r="F30" s="39"/>
      <c r="G30" s="39"/>
      <c r="H30" s="40"/>
      <c r="J30" s="9" t="str">
        <f>IF(AND('Covered Services'!Q34&lt;&gt;1,'Covered Services'!E34="OutPt, OON-Other",'Covered Services'!B34&gt;0),'Covered Services'!B34,"")</f>
        <v/>
      </c>
      <c r="K30" s="76" t="str">
        <f>IF(J30="","",'Covered Services'!D34)</f>
        <v/>
      </c>
      <c r="L30" s="43" t="str">
        <f t="array" ref="L30">IF(COUNTIF($J$6:$J$207,"?*")&lt;ROW(J30)-5,"",INDEX(J:J,SMALL(IF(J$6:J$207&lt;&gt;"",ROW(J$6:J$207)),ROWS(J$6:J30))))</f>
        <v/>
      </c>
      <c r="M30" s="43" t="str">
        <f t="array" ref="M30">IF(COUNTIF($J$6:$J$207,"?*")&lt;ROW(K30)-5,"",INDEX(K:K,SMALL(IF(K$6:K$207&lt;&gt;"",ROW(K$6:K$207)),ROWS(K$6:K30))))</f>
        <v/>
      </c>
    </row>
    <row r="31" spans="2:13" x14ac:dyDescent="0.25">
      <c r="B31" s="79" t="str">
        <f t="shared" si="1"/>
        <v/>
      </c>
      <c r="C31" s="123" t="str">
        <f t="shared" si="2"/>
        <v/>
      </c>
      <c r="D31" s="38"/>
      <c r="E31" s="35"/>
      <c r="F31" s="39"/>
      <c r="G31" s="39"/>
      <c r="H31" s="40"/>
      <c r="J31" s="9" t="str">
        <f>IF(AND('Covered Services'!Q35&lt;&gt;1,'Covered Services'!E35="OutPt, OON-Other",'Covered Services'!B35&gt;0),'Covered Services'!B35,"")</f>
        <v/>
      </c>
      <c r="K31" s="76" t="str">
        <f>IF(J31="","",'Covered Services'!D35)</f>
        <v/>
      </c>
      <c r="L31" s="43" t="str">
        <f t="array" ref="L31">IF(COUNTIF($J$6:$J$207,"?*")&lt;ROW(J31)-5,"",INDEX(J:J,SMALL(IF(J$6:J$207&lt;&gt;"",ROW(J$6:J$207)),ROWS(J$6:J31))))</f>
        <v/>
      </c>
      <c r="M31" s="43" t="str">
        <f t="array" ref="M31">IF(COUNTIF($J$6:$J$207,"?*")&lt;ROW(K31)-5,"",INDEX(K:K,SMALL(IF(K$6:K$207&lt;&gt;"",ROW(K$6:K$207)),ROWS(K$6:K31))))</f>
        <v/>
      </c>
    </row>
    <row r="32" spans="2:13" x14ac:dyDescent="0.25">
      <c r="B32" s="79" t="str">
        <f t="shared" si="1"/>
        <v/>
      </c>
      <c r="C32" s="123" t="str">
        <f t="shared" si="2"/>
        <v/>
      </c>
      <c r="D32" s="38"/>
      <c r="E32" s="35"/>
      <c r="F32" s="39"/>
      <c r="G32" s="39"/>
      <c r="H32" s="40"/>
      <c r="J32" s="9" t="str">
        <f>IF(AND('Covered Services'!Q36&lt;&gt;1,'Covered Services'!E36="OutPt, OON-Other",'Covered Services'!B36&gt;0),'Covered Services'!B36,"")</f>
        <v/>
      </c>
      <c r="K32" s="76" t="str">
        <f>IF(J32="","",'Covered Services'!D36)</f>
        <v/>
      </c>
      <c r="L32" s="43" t="str">
        <f t="array" ref="L32">IF(COUNTIF($J$6:$J$207,"?*")&lt;ROW(J32)-5,"",INDEX(J:J,SMALL(IF(J$6:J$207&lt;&gt;"",ROW(J$6:J$207)),ROWS(J$6:J32))))</f>
        <v/>
      </c>
      <c r="M32" s="43" t="str">
        <f t="array" ref="M32">IF(COUNTIF($J$6:$J$207,"?*")&lt;ROW(K32)-5,"",INDEX(K:K,SMALL(IF(K$6:K$207&lt;&gt;"",ROW(K$6:K$207)),ROWS(K$6:K32))))</f>
        <v/>
      </c>
    </row>
    <row r="33" spans="2:13" x14ac:dyDescent="0.25">
      <c r="B33" s="79" t="str">
        <f t="shared" si="1"/>
        <v/>
      </c>
      <c r="C33" s="123" t="str">
        <f t="shared" si="2"/>
        <v/>
      </c>
      <c r="D33" s="38"/>
      <c r="E33" s="35"/>
      <c r="F33" s="39"/>
      <c r="G33" s="39"/>
      <c r="H33" s="40"/>
      <c r="J33" s="9" t="str">
        <f>IF(AND('Covered Services'!Q37&lt;&gt;1,'Covered Services'!E37="OutPt, OON-Other",'Covered Services'!B37&gt;0),'Covered Services'!B37,"")</f>
        <v/>
      </c>
      <c r="K33" s="76" t="str">
        <f>IF(J33="","",'Covered Services'!D37)</f>
        <v/>
      </c>
      <c r="L33" s="43" t="str">
        <f t="array" ref="L33">IF(COUNTIF($J$6:$J$207,"?*")&lt;ROW(J33)-5,"",INDEX(J:J,SMALL(IF(J$6:J$207&lt;&gt;"",ROW(J$6:J$207)),ROWS(J$6:J33))))</f>
        <v/>
      </c>
      <c r="M33" s="43" t="str">
        <f t="array" ref="M33">IF(COUNTIF($J$6:$J$207,"?*")&lt;ROW(K33)-5,"",INDEX(K:K,SMALL(IF(K$6:K$207&lt;&gt;"",ROW(K$6:K$207)),ROWS(K$6:K33))))</f>
        <v/>
      </c>
    </row>
    <row r="34" spans="2:13" x14ac:dyDescent="0.25">
      <c r="B34" s="79" t="str">
        <f t="shared" si="1"/>
        <v/>
      </c>
      <c r="C34" s="123" t="str">
        <f t="shared" si="2"/>
        <v/>
      </c>
      <c r="D34" s="38"/>
      <c r="E34" s="35"/>
      <c r="F34" s="39"/>
      <c r="G34" s="39"/>
      <c r="H34" s="40"/>
      <c r="J34" s="9" t="str">
        <f>IF(AND('Covered Services'!Q38&lt;&gt;1,'Covered Services'!E38="OutPt, OON-Other",'Covered Services'!B38&gt;0),'Covered Services'!B38,"")</f>
        <v/>
      </c>
      <c r="K34" s="76" t="str">
        <f>IF(J34="","",'Covered Services'!D38)</f>
        <v/>
      </c>
      <c r="L34" s="43" t="str">
        <f t="array" ref="L34">IF(COUNTIF($J$6:$J$207,"?*")&lt;ROW(J34)-5,"",INDEX(J:J,SMALL(IF(J$6:J$207&lt;&gt;"",ROW(J$6:J$207)),ROWS(J$6:J34))))</f>
        <v/>
      </c>
      <c r="M34" s="43" t="str">
        <f t="array" ref="M34">IF(COUNTIF($J$6:$J$207,"?*")&lt;ROW(K34)-5,"",INDEX(K:K,SMALL(IF(K$6:K$207&lt;&gt;"",ROW(K$6:K$207)),ROWS(K$6:K34))))</f>
        <v/>
      </c>
    </row>
    <row r="35" spans="2:13" x14ac:dyDescent="0.25">
      <c r="B35" s="79" t="str">
        <f t="shared" si="1"/>
        <v/>
      </c>
      <c r="C35" s="123" t="str">
        <f t="shared" si="2"/>
        <v/>
      </c>
      <c r="D35" s="38"/>
      <c r="E35" s="35"/>
      <c r="F35" s="39"/>
      <c r="G35" s="39"/>
      <c r="H35" s="40"/>
      <c r="J35" s="9" t="str">
        <f>IF(AND('Covered Services'!Q39&lt;&gt;1,'Covered Services'!E39="OutPt, OON-Other",'Covered Services'!B39&gt;0),'Covered Services'!B39,"")</f>
        <v/>
      </c>
      <c r="K35" s="76" t="str">
        <f>IF(J35="","",'Covered Services'!D39)</f>
        <v/>
      </c>
      <c r="L35" s="43" t="str">
        <f t="array" ref="L35">IF(COUNTIF($J$6:$J$207,"?*")&lt;ROW(J35)-5,"",INDEX(J:J,SMALL(IF(J$6:J$207&lt;&gt;"",ROW(J$6:J$207)),ROWS(J$6:J35))))</f>
        <v/>
      </c>
      <c r="M35" s="43" t="str">
        <f t="array" ref="M35">IF(COUNTIF($J$6:$J$207,"?*")&lt;ROW(K35)-5,"",INDEX(K:K,SMALL(IF(K$6:K$207&lt;&gt;"",ROW(K$6:K$207)),ROWS(K$6:K35))))</f>
        <v/>
      </c>
    </row>
    <row r="36" spans="2:13" x14ac:dyDescent="0.25">
      <c r="B36" s="79" t="str">
        <f t="shared" si="1"/>
        <v/>
      </c>
      <c r="C36" s="123" t="str">
        <f t="shared" si="2"/>
        <v/>
      </c>
      <c r="D36" s="38"/>
      <c r="E36" s="35"/>
      <c r="F36" s="39"/>
      <c r="G36" s="39"/>
      <c r="H36" s="40"/>
      <c r="J36" s="9" t="str">
        <f>IF(AND('Covered Services'!Q40&lt;&gt;1,'Covered Services'!E40="OutPt, OON-Other",'Covered Services'!B40&gt;0),'Covered Services'!B40,"")</f>
        <v/>
      </c>
      <c r="K36" s="76" t="str">
        <f>IF(J36="","",'Covered Services'!D40)</f>
        <v/>
      </c>
      <c r="L36" s="43" t="str">
        <f t="array" ref="L36">IF(COUNTIF($J$6:$J$207,"?*")&lt;ROW(J36)-5,"",INDEX(J:J,SMALL(IF(J$6:J$207&lt;&gt;"",ROW(J$6:J$207)),ROWS(J$6:J36))))</f>
        <v/>
      </c>
      <c r="M36" s="43" t="str">
        <f t="array" ref="M36">IF(COUNTIF($J$6:$J$207,"?*")&lt;ROW(K36)-5,"",INDEX(K:K,SMALL(IF(K$6:K$207&lt;&gt;"",ROW(K$6:K$207)),ROWS(K$6:K36))))</f>
        <v/>
      </c>
    </row>
    <row r="37" spans="2:13" x14ac:dyDescent="0.25">
      <c r="B37" s="79" t="str">
        <f t="shared" si="1"/>
        <v/>
      </c>
      <c r="C37" s="123" t="str">
        <f t="shared" si="2"/>
        <v/>
      </c>
      <c r="D37" s="38"/>
      <c r="E37" s="35"/>
      <c r="F37" s="39"/>
      <c r="G37" s="39"/>
      <c r="H37" s="40"/>
      <c r="J37" s="9" t="str">
        <f>IF(AND('Covered Services'!Q41&lt;&gt;1,'Covered Services'!E41="OutPt, OON-Other",'Covered Services'!B41&gt;0),'Covered Services'!B41,"")</f>
        <v/>
      </c>
      <c r="K37" s="76" t="str">
        <f>IF(J37="","",'Covered Services'!D41)</f>
        <v/>
      </c>
      <c r="L37" s="43" t="str">
        <f t="array" ref="L37">IF(COUNTIF($J$6:$J$207,"?*")&lt;ROW(J37)-5,"",INDEX(J:J,SMALL(IF(J$6:J$207&lt;&gt;"",ROW(J$6:J$207)),ROWS(J$6:J37))))</f>
        <v/>
      </c>
      <c r="M37" s="43" t="str">
        <f t="array" ref="M37">IF(COUNTIF($J$6:$J$207,"?*")&lt;ROW(K37)-5,"",INDEX(K:K,SMALL(IF(K$6:K$207&lt;&gt;"",ROW(K$6:K$207)),ROWS(K$6:K37))))</f>
        <v/>
      </c>
    </row>
    <row r="38" spans="2:13" x14ac:dyDescent="0.25">
      <c r="B38" s="79" t="str">
        <f t="shared" si="1"/>
        <v/>
      </c>
      <c r="C38" s="123" t="str">
        <f t="shared" si="2"/>
        <v/>
      </c>
      <c r="D38" s="38"/>
      <c r="E38" s="35"/>
      <c r="F38" s="39"/>
      <c r="G38" s="39"/>
      <c r="H38" s="40"/>
      <c r="J38" s="9" t="str">
        <f>IF(AND('Covered Services'!Q42&lt;&gt;1,'Covered Services'!E42="OutPt, OON-Other",'Covered Services'!B42&gt;0),'Covered Services'!B42,"")</f>
        <v/>
      </c>
      <c r="K38" s="76" t="str">
        <f>IF(J38="","",'Covered Services'!D42)</f>
        <v/>
      </c>
      <c r="L38" s="43" t="str">
        <f t="array" ref="L38">IF(COUNTIF($J$6:$J$207,"?*")&lt;ROW(J38)-5,"",INDEX(J:J,SMALL(IF(J$6:J$207&lt;&gt;"",ROW(J$6:J$207)),ROWS(J$6:J38))))</f>
        <v/>
      </c>
      <c r="M38" s="43" t="str">
        <f t="array" ref="M38">IF(COUNTIF($J$6:$J$207,"?*")&lt;ROW(K38)-5,"",INDEX(K:K,SMALL(IF(K$6:K$207&lt;&gt;"",ROW(K$6:K$207)),ROWS(K$6:K38))))</f>
        <v/>
      </c>
    </row>
    <row r="39" spans="2:13" x14ac:dyDescent="0.25">
      <c r="B39" s="79" t="str">
        <f t="shared" si="1"/>
        <v/>
      </c>
      <c r="C39" s="123" t="str">
        <f t="shared" si="2"/>
        <v/>
      </c>
      <c r="D39" s="38"/>
      <c r="E39" s="35"/>
      <c r="F39" s="39"/>
      <c r="G39" s="39"/>
      <c r="H39" s="40"/>
      <c r="J39" s="9" t="str">
        <f>IF(AND('Covered Services'!Q43&lt;&gt;1,'Covered Services'!E43="OutPt, OON-Other",'Covered Services'!B43&gt;0),'Covered Services'!B43,"")</f>
        <v/>
      </c>
      <c r="K39" s="76" t="str">
        <f>IF(J39="","",'Covered Services'!D43)</f>
        <v/>
      </c>
      <c r="L39" s="43" t="str">
        <f t="array" ref="L39">IF(COUNTIF($J$6:$J$207,"?*")&lt;ROW(J39)-5,"",INDEX(J:J,SMALL(IF(J$6:J$207&lt;&gt;"",ROW(J$6:J$207)),ROWS(J$6:J39))))</f>
        <v/>
      </c>
      <c r="M39" s="43" t="str">
        <f t="array" ref="M39">IF(COUNTIF($J$6:$J$207,"?*")&lt;ROW(K39)-5,"",INDEX(K:K,SMALL(IF(K$6:K$207&lt;&gt;"",ROW(K$6:K$207)),ROWS(K$6:K39))))</f>
        <v/>
      </c>
    </row>
    <row r="40" spans="2:13" x14ac:dyDescent="0.25">
      <c r="B40" s="79" t="str">
        <f t="shared" si="1"/>
        <v/>
      </c>
      <c r="C40" s="123" t="str">
        <f t="shared" si="2"/>
        <v/>
      </c>
      <c r="D40" s="38"/>
      <c r="E40" s="35"/>
      <c r="F40" s="39"/>
      <c r="G40" s="39"/>
      <c r="H40" s="40"/>
      <c r="J40" s="9" t="str">
        <f>IF(AND('Covered Services'!Q44&lt;&gt;1,'Covered Services'!E44="OutPt, OON-Other",'Covered Services'!B44&gt;0),'Covered Services'!B44,"")</f>
        <v/>
      </c>
      <c r="K40" s="76" t="str">
        <f>IF(J40="","",'Covered Services'!D44)</f>
        <v/>
      </c>
      <c r="L40" s="43" t="str">
        <f t="array" ref="L40">IF(COUNTIF($J$6:$J$207,"?*")&lt;ROW(J40)-5,"",INDEX(J:J,SMALL(IF(J$6:J$207&lt;&gt;"",ROW(J$6:J$207)),ROWS(J$6:J40))))</f>
        <v/>
      </c>
      <c r="M40" s="43" t="str">
        <f t="array" ref="M40">IF(COUNTIF($J$6:$J$207,"?*")&lt;ROW(K40)-5,"",INDEX(K:K,SMALL(IF(K$6:K$207&lt;&gt;"",ROW(K$6:K$207)),ROWS(K$6:K40))))</f>
        <v/>
      </c>
    </row>
    <row r="41" spans="2:13" x14ac:dyDescent="0.25">
      <c r="B41" s="79" t="str">
        <f t="shared" si="1"/>
        <v/>
      </c>
      <c r="C41" s="123" t="str">
        <f t="shared" si="2"/>
        <v/>
      </c>
      <c r="D41" s="38"/>
      <c r="E41" s="35"/>
      <c r="F41" s="39"/>
      <c r="G41" s="39"/>
      <c r="H41" s="40"/>
      <c r="J41" s="9" t="str">
        <f>IF(AND('Covered Services'!Q45&lt;&gt;1,'Covered Services'!E45="OutPt, OON-Other",'Covered Services'!B45&gt;0),'Covered Services'!B45,"")</f>
        <v/>
      </c>
      <c r="K41" s="76" t="str">
        <f>IF(J41="","",'Covered Services'!D45)</f>
        <v/>
      </c>
      <c r="L41" s="43" t="str">
        <f t="array" ref="L41">IF(COUNTIF($J$6:$J$207,"?*")&lt;ROW(J41)-5,"",INDEX(J:J,SMALL(IF(J$6:J$207&lt;&gt;"",ROW(J$6:J$207)),ROWS(J$6:J41))))</f>
        <v/>
      </c>
      <c r="M41" s="43" t="str">
        <f t="array" ref="M41">IF(COUNTIF($J$6:$J$207,"?*")&lt;ROW(K41)-5,"",INDEX(K:K,SMALL(IF(K$6:K$207&lt;&gt;"",ROW(K$6:K$207)),ROWS(K$6:K41))))</f>
        <v/>
      </c>
    </row>
    <row r="42" spans="2:13" x14ac:dyDescent="0.25">
      <c r="B42" s="79" t="str">
        <f t="shared" si="1"/>
        <v/>
      </c>
      <c r="C42" s="123" t="str">
        <f t="shared" si="2"/>
        <v/>
      </c>
      <c r="D42" s="38"/>
      <c r="E42" s="35"/>
      <c r="F42" s="39"/>
      <c r="G42" s="39"/>
      <c r="H42" s="40"/>
      <c r="J42" s="9" t="str">
        <f>IF(AND('Covered Services'!Q46&lt;&gt;1,'Covered Services'!E46="OutPt, OON-Other",'Covered Services'!B46&gt;0),'Covered Services'!B46,"")</f>
        <v/>
      </c>
      <c r="K42" s="76" t="str">
        <f>IF(J42="","",'Covered Services'!D46)</f>
        <v/>
      </c>
      <c r="L42" s="43" t="str">
        <f t="array" ref="L42">IF(COUNTIF($J$6:$J$207,"?*")&lt;ROW(J42)-5,"",INDEX(J:J,SMALL(IF(J$6:J$207&lt;&gt;"",ROW(J$6:J$207)),ROWS(J$6:J42))))</f>
        <v/>
      </c>
      <c r="M42" s="43" t="str">
        <f t="array" ref="M42">IF(COUNTIF($J$6:$J$207,"?*")&lt;ROW(K42)-5,"",INDEX(K:K,SMALL(IF(K$6:K$207&lt;&gt;"",ROW(K$6:K$207)),ROWS(K$6:K42))))</f>
        <v/>
      </c>
    </row>
    <row r="43" spans="2:13" x14ac:dyDescent="0.25">
      <c r="B43" s="79" t="str">
        <f t="shared" si="1"/>
        <v/>
      </c>
      <c r="C43" s="123" t="str">
        <f t="shared" si="2"/>
        <v/>
      </c>
      <c r="D43" s="38"/>
      <c r="E43" s="35"/>
      <c r="F43" s="39"/>
      <c r="G43" s="39"/>
      <c r="H43" s="40"/>
      <c r="J43" s="9" t="str">
        <f>IF(AND('Covered Services'!Q47&lt;&gt;1,'Covered Services'!E47="OutPt, OON-Other",'Covered Services'!B47&gt;0),'Covered Services'!B47,"")</f>
        <v/>
      </c>
      <c r="K43" s="76" t="str">
        <f>IF(J43="","",'Covered Services'!D47)</f>
        <v/>
      </c>
      <c r="L43" s="43" t="str">
        <f t="array" ref="L43">IF(COUNTIF($J$6:$J$207,"?*")&lt;ROW(J43)-5,"",INDEX(J:J,SMALL(IF(J$6:J$207&lt;&gt;"",ROW(J$6:J$207)),ROWS(J$6:J43))))</f>
        <v/>
      </c>
      <c r="M43" s="43" t="str">
        <f t="array" ref="M43">IF(COUNTIF($J$6:$J$207,"?*")&lt;ROW(K43)-5,"",INDEX(K:K,SMALL(IF(K$6:K$207&lt;&gt;"",ROW(K$6:K$207)),ROWS(K$6:K43))))</f>
        <v/>
      </c>
    </row>
    <row r="44" spans="2:13" x14ac:dyDescent="0.25">
      <c r="B44" s="79" t="str">
        <f>L44</f>
        <v/>
      </c>
      <c r="C44" s="123" t="str">
        <f>M44</f>
        <v/>
      </c>
      <c r="D44" s="38"/>
      <c r="E44" s="35"/>
      <c r="F44" s="39"/>
      <c r="G44" s="39"/>
      <c r="H44" s="40"/>
      <c r="J44" s="9" t="str">
        <f>IF(AND('Covered Services'!Q48&lt;&gt;1,'Covered Services'!E48="OutPt, OON-Other",'Covered Services'!B48&gt;0),'Covered Services'!B48,"")</f>
        <v/>
      </c>
      <c r="K44" s="76" t="str">
        <f>IF(J44="","",'Covered Services'!D48)</f>
        <v/>
      </c>
      <c r="L44" s="43" t="str">
        <f t="array" ref="L44">IF(COUNTIF($J$6:$J$207,"?*")&lt;ROW(J44)-5,"",INDEX(J:J,SMALL(IF(J$6:J$207&lt;&gt;"",ROW(J$6:J$207)),ROWS(J$6:J44))))</f>
        <v/>
      </c>
      <c r="M44" s="43" t="str">
        <f t="array" ref="M44">IF(COUNTIF($J$6:$J$207,"?*")&lt;ROW(K44)-5,"",INDEX(K:K,SMALL(IF(K$6:K$207&lt;&gt;"",ROW(K$6:K$207)),ROWS(K$6:K44))))</f>
        <v/>
      </c>
    </row>
    <row r="45" spans="2:13" x14ac:dyDescent="0.25">
      <c r="B45" s="79" t="str">
        <f t="shared" ref="B45:C60" si="3">L45</f>
        <v/>
      </c>
      <c r="C45" s="123" t="str">
        <f t="shared" si="3"/>
        <v/>
      </c>
      <c r="D45" s="38"/>
      <c r="E45" s="35"/>
      <c r="F45" s="39"/>
      <c r="G45" s="39"/>
      <c r="H45" s="40"/>
      <c r="J45" s="9" t="str">
        <f>IF(AND('Covered Services'!Q49&lt;&gt;1,'Covered Services'!E49="OutPt, OON-Other",'Covered Services'!B49&gt;0),'Covered Services'!B49,"")</f>
        <v/>
      </c>
      <c r="K45" s="76" t="str">
        <f>IF(J45="","",'Covered Services'!D49)</f>
        <v/>
      </c>
      <c r="L45" s="43" t="str">
        <f t="array" ref="L45">IF(COUNTIF($J$6:$J$207,"?*")&lt;ROW(J45)-5,"",INDEX(J:J,SMALL(IF(J$6:J$207&lt;&gt;"",ROW(J$6:J$207)),ROWS(J$6:J45))))</f>
        <v/>
      </c>
      <c r="M45" s="43" t="str">
        <f t="array" ref="M45">IF(COUNTIF($J$6:$J$207,"?*")&lt;ROW(K45)-5,"",INDEX(K:K,SMALL(IF(K$6:K$207&lt;&gt;"",ROW(K$6:K$207)),ROWS(K$6:K45))))</f>
        <v/>
      </c>
    </row>
    <row r="46" spans="2:13" x14ac:dyDescent="0.25">
      <c r="B46" s="79" t="str">
        <f t="shared" si="3"/>
        <v/>
      </c>
      <c r="C46" s="123" t="str">
        <f t="shared" si="3"/>
        <v/>
      </c>
      <c r="D46" s="38"/>
      <c r="E46" s="35"/>
      <c r="F46" s="39"/>
      <c r="G46" s="39"/>
      <c r="H46" s="40"/>
      <c r="J46" s="9" t="str">
        <f>IF(AND('Covered Services'!Q50&lt;&gt;1,'Covered Services'!E50="OutPt, OON-Other",'Covered Services'!B50&gt;0),'Covered Services'!B50,"")</f>
        <v/>
      </c>
      <c r="K46" s="76" t="str">
        <f>IF(J46="","",'Covered Services'!D50)</f>
        <v/>
      </c>
      <c r="L46" s="43" t="str">
        <f t="array" ref="L46">IF(COUNTIF($J$6:$J$207,"?*")&lt;ROW(J46)-5,"",INDEX(J:J,SMALL(IF(J$6:J$207&lt;&gt;"",ROW(J$6:J$207)),ROWS(J$6:J46))))</f>
        <v/>
      </c>
      <c r="M46" s="43" t="str">
        <f t="array" ref="M46">IF(COUNTIF($J$6:$J$207,"?*")&lt;ROW(K46)-5,"",INDEX(K:K,SMALL(IF(K$6:K$207&lt;&gt;"",ROW(K$6:K$207)),ROWS(K$6:K46))))</f>
        <v/>
      </c>
    </row>
    <row r="47" spans="2:13" x14ac:dyDescent="0.25">
      <c r="B47" s="79" t="str">
        <f t="shared" si="3"/>
        <v/>
      </c>
      <c r="C47" s="123" t="str">
        <f t="shared" si="3"/>
        <v/>
      </c>
      <c r="D47" s="38"/>
      <c r="E47" s="35"/>
      <c r="F47" s="39"/>
      <c r="G47" s="39"/>
      <c r="H47" s="40"/>
      <c r="J47" s="9" t="str">
        <f>IF(AND('Covered Services'!Q51&lt;&gt;1,'Covered Services'!E51="OutPt, OON-Other",'Covered Services'!B51&gt;0),'Covered Services'!B51,"")</f>
        <v/>
      </c>
      <c r="K47" s="76" t="str">
        <f>IF(J47="","",'Covered Services'!D51)</f>
        <v/>
      </c>
      <c r="L47" s="43" t="str">
        <f t="array" ref="L47">IF(COUNTIF($J$6:$J$207,"?*")&lt;ROW(J47)-5,"",INDEX(J:J,SMALL(IF(J$6:J$207&lt;&gt;"",ROW(J$6:J$207)),ROWS(J$6:J47))))</f>
        <v/>
      </c>
      <c r="M47" s="43" t="str">
        <f t="array" ref="M47">IF(COUNTIF($J$6:$J$207,"?*")&lt;ROW(K47)-5,"",INDEX(K:K,SMALL(IF(K$6:K$207&lt;&gt;"",ROW(K$6:K$207)),ROWS(K$6:K47))))</f>
        <v/>
      </c>
    </row>
    <row r="48" spans="2:13" x14ac:dyDescent="0.25">
      <c r="B48" s="79" t="str">
        <f t="shared" si="3"/>
        <v/>
      </c>
      <c r="C48" s="123" t="str">
        <f t="shared" si="3"/>
        <v/>
      </c>
      <c r="D48" s="38"/>
      <c r="E48" s="35"/>
      <c r="F48" s="39"/>
      <c r="G48" s="39"/>
      <c r="H48" s="40"/>
      <c r="J48" s="9" t="str">
        <f>IF(AND('Covered Services'!Q52&lt;&gt;1,'Covered Services'!E52="OutPt, OON-Other",'Covered Services'!B52&gt;0),'Covered Services'!B52,"")</f>
        <v/>
      </c>
      <c r="K48" s="76" t="str">
        <f>IF(J48="","",'Covered Services'!D52)</f>
        <v/>
      </c>
      <c r="L48" s="43" t="str">
        <f t="array" ref="L48">IF(COUNTIF($J$6:$J$207,"?*")&lt;ROW(J48)-5,"",INDEX(J:J,SMALL(IF(J$6:J$207&lt;&gt;"",ROW(J$6:J$207)),ROWS(J$6:J48))))</f>
        <v/>
      </c>
      <c r="M48" s="43" t="str">
        <f t="array" ref="M48">IF(COUNTIF($J$6:$J$207,"?*")&lt;ROW(K48)-5,"",INDEX(K:K,SMALL(IF(K$6:K$207&lt;&gt;"",ROW(K$6:K$207)),ROWS(K$6:K48))))</f>
        <v/>
      </c>
    </row>
    <row r="49" spans="2:13" x14ac:dyDescent="0.25">
      <c r="B49" s="79" t="str">
        <f t="shared" si="3"/>
        <v/>
      </c>
      <c r="C49" s="123" t="str">
        <f t="shared" si="3"/>
        <v/>
      </c>
      <c r="D49" s="38"/>
      <c r="E49" s="35"/>
      <c r="F49" s="39"/>
      <c r="G49" s="39"/>
      <c r="H49" s="40"/>
      <c r="J49" s="9" t="str">
        <f>IF(AND('Covered Services'!Q53&lt;&gt;1,'Covered Services'!E53="OutPt, OON-Other",'Covered Services'!B53&gt;0),'Covered Services'!B53,"")</f>
        <v/>
      </c>
      <c r="K49" s="76" t="str">
        <f>IF(J49="","",'Covered Services'!D53)</f>
        <v/>
      </c>
      <c r="L49" s="43" t="str">
        <f t="array" ref="L49">IF(COUNTIF($J$6:$J$207,"?*")&lt;ROW(J49)-5,"",INDEX(J:J,SMALL(IF(J$6:J$207&lt;&gt;"",ROW(J$6:J$207)),ROWS(J$6:J49))))</f>
        <v/>
      </c>
      <c r="M49" s="43" t="str">
        <f t="array" ref="M49">IF(COUNTIF($J$6:$J$207,"?*")&lt;ROW(K49)-5,"",INDEX(K:K,SMALL(IF(K$6:K$207&lt;&gt;"",ROW(K$6:K$207)),ROWS(K$6:K49))))</f>
        <v/>
      </c>
    </row>
    <row r="50" spans="2:13" x14ac:dyDescent="0.25">
      <c r="B50" s="79" t="str">
        <f t="shared" si="3"/>
        <v/>
      </c>
      <c r="C50" s="123" t="str">
        <f t="shared" si="3"/>
        <v/>
      </c>
      <c r="D50" s="38"/>
      <c r="E50" s="35"/>
      <c r="F50" s="39"/>
      <c r="G50" s="39"/>
      <c r="H50" s="40"/>
      <c r="J50" s="9" t="str">
        <f>IF(AND('Covered Services'!Q54&lt;&gt;1,'Covered Services'!E54="OutPt, OON-Other",'Covered Services'!B54&gt;0),'Covered Services'!B54,"")</f>
        <v/>
      </c>
      <c r="K50" s="76" t="str">
        <f>IF(J50="","",'Covered Services'!D54)</f>
        <v/>
      </c>
      <c r="L50" s="43" t="str">
        <f t="array" ref="L50">IF(COUNTIF($J$6:$J$207,"?*")&lt;ROW(J50)-5,"",INDEX(J:J,SMALL(IF(J$6:J$207&lt;&gt;"",ROW(J$6:J$207)),ROWS(J$6:J50))))</f>
        <v/>
      </c>
      <c r="M50" s="43" t="str">
        <f t="array" ref="M50">IF(COUNTIF($J$6:$J$207,"?*")&lt;ROW(K50)-5,"",INDEX(K:K,SMALL(IF(K$6:K$207&lt;&gt;"",ROW(K$6:K$207)),ROWS(K$6:K50))))</f>
        <v/>
      </c>
    </row>
    <row r="51" spans="2:13" x14ac:dyDescent="0.25">
      <c r="B51" s="79" t="str">
        <f t="shared" si="3"/>
        <v/>
      </c>
      <c r="C51" s="123" t="str">
        <f t="shared" si="3"/>
        <v/>
      </c>
      <c r="D51" s="38"/>
      <c r="E51" s="35"/>
      <c r="F51" s="39"/>
      <c r="G51" s="39"/>
      <c r="H51" s="40"/>
      <c r="J51" s="9" t="str">
        <f>IF(AND('Covered Services'!Q55&lt;&gt;1,'Covered Services'!E55="OutPt, OON-Other",'Covered Services'!B55&gt;0),'Covered Services'!B55,"")</f>
        <v/>
      </c>
      <c r="K51" s="76" t="str">
        <f>IF(J51="","",'Covered Services'!D55)</f>
        <v/>
      </c>
      <c r="L51" s="43" t="str">
        <f t="array" ref="L51">IF(COUNTIF($J$6:$J$207,"?*")&lt;ROW(J51)-5,"",INDEX(J:J,SMALL(IF(J$6:J$207&lt;&gt;"",ROW(J$6:J$207)),ROWS(J$6:J51))))</f>
        <v/>
      </c>
      <c r="M51" s="43" t="str">
        <f t="array" ref="M51">IF(COUNTIF($J$6:$J$207,"?*")&lt;ROW(K51)-5,"",INDEX(K:K,SMALL(IF(K$6:K$207&lt;&gt;"",ROW(K$6:K$207)),ROWS(K$6:K51))))</f>
        <v/>
      </c>
    </row>
    <row r="52" spans="2:13" x14ac:dyDescent="0.25">
      <c r="B52" s="79" t="str">
        <f t="shared" si="3"/>
        <v/>
      </c>
      <c r="C52" s="123" t="str">
        <f t="shared" si="3"/>
        <v/>
      </c>
      <c r="D52" s="38"/>
      <c r="E52" s="35"/>
      <c r="F52" s="39"/>
      <c r="G52" s="39"/>
      <c r="H52" s="40"/>
      <c r="J52" s="9" t="str">
        <f>IF(AND('Covered Services'!Q56&lt;&gt;1,'Covered Services'!E56="OutPt, OON-Other",'Covered Services'!B56&gt;0),'Covered Services'!B56,"")</f>
        <v/>
      </c>
      <c r="K52" s="76" t="str">
        <f>IF(J52="","",'Covered Services'!D56)</f>
        <v/>
      </c>
      <c r="L52" s="43" t="str">
        <f t="array" ref="L52">IF(COUNTIF($J$6:$J$207,"?*")&lt;ROW(J52)-5,"",INDEX(J:J,SMALL(IF(J$6:J$207&lt;&gt;"",ROW(J$6:J$207)),ROWS(J$6:J52))))</f>
        <v/>
      </c>
      <c r="M52" s="43" t="str">
        <f t="array" ref="M52">IF(COUNTIF($J$6:$J$207,"?*")&lt;ROW(K52)-5,"",INDEX(K:K,SMALL(IF(K$6:K$207&lt;&gt;"",ROW(K$6:K$207)),ROWS(K$6:K52))))</f>
        <v/>
      </c>
    </row>
    <row r="53" spans="2:13" x14ac:dyDescent="0.25">
      <c r="B53" s="79" t="str">
        <f t="shared" si="3"/>
        <v/>
      </c>
      <c r="C53" s="123" t="str">
        <f t="shared" si="3"/>
        <v/>
      </c>
      <c r="D53" s="38"/>
      <c r="E53" s="35"/>
      <c r="F53" s="39"/>
      <c r="G53" s="39"/>
      <c r="H53" s="40"/>
      <c r="J53" s="9" t="str">
        <f>IF(AND('Covered Services'!Q57&lt;&gt;1,'Covered Services'!E57="OutPt, OON-Other",'Covered Services'!B57&gt;0),'Covered Services'!B57,"")</f>
        <v/>
      </c>
      <c r="K53" s="76" t="str">
        <f>IF(J53="","",'Covered Services'!D57)</f>
        <v/>
      </c>
      <c r="L53" s="43" t="str">
        <f t="array" ref="L53">IF(COUNTIF($J$6:$J$207,"?*")&lt;ROW(J53)-5,"",INDEX(J:J,SMALL(IF(J$6:J$207&lt;&gt;"",ROW(J$6:J$207)),ROWS(J$6:J53))))</f>
        <v/>
      </c>
      <c r="M53" s="43" t="str">
        <f t="array" ref="M53">IF(COUNTIF($J$6:$J$207,"?*")&lt;ROW(K53)-5,"",INDEX(K:K,SMALL(IF(K$6:K$207&lt;&gt;"",ROW(K$6:K$207)),ROWS(K$6:K53))))</f>
        <v/>
      </c>
    </row>
    <row r="54" spans="2:13" x14ac:dyDescent="0.25">
      <c r="B54" s="79" t="str">
        <f t="shared" si="3"/>
        <v/>
      </c>
      <c r="C54" s="123" t="str">
        <f t="shared" si="3"/>
        <v/>
      </c>
      <c r="D54" s="38"/>
      <c r="E54" s="35"/>
      <c r="F54" s="39"/>
      <c r="G54" s="39"/>
      <c r="H54" s="40"/>
      <c r="J54" s="9" t="str">
        <f>IF(AND('Covered Services'!Q58&lt;&gt;1,'Covered Services'!E58="OutPt, OON-Other",'Covered Services'!B58&gt;0),'Covered Services'!B58,"")</f>
        <v/>
      </c>
      <c r="K54" s="76" t="str">
        <f>IF(J54="","",'Covered Services'!D58)</f>
        <v/>
      </c>
      <c r="L54" s="43" t="str">
        <f t="array" ref="L54">IF(COUNTIF($J$6:$J$207,"?*")&lt;ROW(J54)-5,"",INDEX(J:J,SMALL(IF(J$6:J$207&lt;&gt;"",ROW(J$6:J$207)),ROWS(J$6:J54))))</f>
        <v/>
      </c>
      <c r="M54" s="43" t="str">
        <f t="array" ref="M54">IF(COUNTIF($J$6:$J$207,"?*")&lt;ROW(K54)-5,"",INDEX(K:K,SMALL(IF(K$6:K$207&lt;&gt;"",ROW(K$6:K$207)),ROWS(K$6:K54))))</f>
        <v/>
      </c>
    </row>
    <row r="55" spans="2:13" x14ac:dyDescent="0.25">
      <c r="B55" s="79" t="str">
        <f t="shared" si="3"/>
        <v/>
      </c>
      <c r="C55" s="123" t="str">
        <f t="shared" si="3"/>
        <v/>
      </c>
      <c r="D55" s="38"/>
      <c r="E55" s="35"/>
      <c r="F55" s="39"/>
      <c r="G55" s="39"/>
      <c r="H55" s="40"/>
      <c r="J55" s="9" t="str">
        <f>IF(AND('Covered Services'!Q59&lt;&gt;1,'Covered Services'!E59="OutPt, OON-Other",'Covered Services'!B59&gt;0),'Covered Services'!B59,"")</f>
        <v/>
      </c>
      <c r="K55" s="76" t="str">
        <f>IF(J55="","",'Covered Services'!D59)</f>
        <v/>
      </c>
      <c r="L55" s="43" t="str">
        <f t="array" ref="L55">IF(COUNTIF($J$6:$J$207,"?*")&lt;ROW(J55)-5,"",INDEX(J:J,SMALL(IF(J$6:J$207&lt;&gt;"",ROW(J$6:J$207)),ROWS(J$6:J55))))</f>
        <v/>
      </c>
      <c r="M55" s="43" t="str">
        <f t="array" ref="M55">IF(COUNTIF($J$6:$J$207,"?*")&lt;ROW(K55)-5,"",INDEX(K:K,SMALL(IF(K$6:K$207&lt;&gt;"",ROW(K$6:K$207)),ROWS(K$6:K55))))</f>
        <v/>
      </c>
    </row>
    <row r="56" spans="2:13" x14ac:dyDescent="0.25">
      <c r="B56" s="79" t="str">
        <f t="shared" si="3"/>
        <v/>
      </c>
      <c r="C56" s="123" t="str">
        <f t="shared" si="3"/>
        <v/>
      </c>
      <c r="D56" s="38"/>
      <c r="E56" s="35"/>
      <c r="F56" s="39"/>
      <c r="G56" s="39"/>
      <c r="H56" s="40"/>
      <c r="J56" s="9" t="str">
        <f>IF(AND('Covered Services'!Q60&lt;&gt;1,'Covered Services'!E60="OutPt, OON-Other",'Covered Services'!B60&gt;0),'Covered Services'!B60,"")</f>
        <v/>
      </c>
      <c r="K56" s="76" t="str">
        <f>IF(J56="","",'Covered Services'!D60)</f>
        <v/>
      </c>
      <c r="L56" s="43" t="str">
        <f t="array" ref="L56">IF(COUNTIF($J$6:$J$207,"?*")&lt;ROW(J56)-5,"",INDEX(J:J,SMALL(IF(J$6:J$207&lt;&gt;"",ROW(J$6:J$207)),ROWS(J$6:J56))))</f>
        <v/>
      </c>
      <c r="M56" s="43" t="str">
        <f t="array" ref="M56">IF(COUNTIF($J$6:$J$207,"?*")&lt;ROW(K56)-5,"",INDEX(K:K,SMALL(IF(K$6:K$207&lt;&gt;"",ROW(K$6:K$207)),ROWS(K$6:K56))))</f>
        <v/>
      </c>
    </row>
    <row r="57" spans="2:13" x14ac:dyDescent="0.25">
      <c r="B57" s="79" t="str">
        <f t="shared" si="3"/>
        <v/>
      </c>
      <c r="C57" s="123" t="str">
        <f t="shared" si="3"/>
        <v/>
      </c>
      <c r="D57" s="38"/>
      <c r="E57" s="35"/>
      <c r="F57" s="39"/>
      <c r="G57" s="39"/>
      <c r="H57" s="40"/>
      <c r="J57" s="9" t="str">
        <f>IF(AND('Covered Services'!Q61&lt;&gt;1,'Covered Services'!E61="OutPt, OON-Other",'Covered Services'!B61&gt;0),'Covered Services'!B61,"")</f>
        <v/>
      </c>
      <c r="K57" s="76" t="str">
        <f>IF(J57="","",'Covered Services'!D61)</f>
        <v/>
      </c>
      <c r="L57" s="43" t="str">
        <f t="array" ref="L57">IF(COUNTIF($J$6:$J$207,"?*")&lt;ROW(J57)-5,"",INDEX(J:J,SMALL(IF(J$6:J$207&lt;&gt;"",ROW(J$6:J$207)),ROWS(J$6:J57))))</f>
        <v/>
      </c>
      <c r="M57" s="43" t="str">
        <f t="array" ref="M57">IF(COUNTIF($J$6:$J$207,"?*")&lt;ROW(K57)-5,"",INDEX(K:K,SMALL(IF(K$6:K$207&lt;&gt;"",ROW(K$6:K$207)),ROWS(K$6:K57))))</f>
        <v/>
      </c>
    </row>
    <row r="58" spans="2:13" x14ac:dyDescent="0.25">
      <c r="B58" s="79" t="str">
        <f t="shared" si="3"/>
        <v/>
      </c>
      <c r="C58" s="123" t="str">
        <f t="shared" si="3"/>
        <v/>
      </c>
      <c r="D58" s="38"/>
      <c r="E58" s="35"/>
      <c r="F58" s="39"/>
      <c r="G58" s="39"/>
      <c r="H58" s="40"/>
      <c r="J58" s="9" t="str">
        <f>IF(AND('Covered Services'!Q62&lt;&gt;1,'Covered Services'!E62="OutPt, OON-Other",'Covered Services'!B62&gt;0),'Covered Services'!B62,"")</f>
        <v/>
      </c>
      <c r="K58" s="76" t="str">
        <f>IF(J58="","",'Covered Services'!D62)</f>
        <v/>
      </c>
      <c r="L58" s="43" t="str">
        <f t="array" ref="L58">IF(COUNTIF($J$6:$J$207,"?*")&lt;ROW(J58)-5,"",INDEX(J:J,SMALL(IF(J$6:J$207&lt;&gt;"",ROW(J$6:J$207)),ROWS(J$6:J58))))</f>
        <v/>
      </c>
      <c r="M58" s="43" t="str">
        <f t="array" ref="M58">IF(COUNTIF($J$6:$J$207,"?*")&lt;ROW(K58)-5,"",INDEX(K:K,SMALL(IF(K$6:K$207&lt;&gt;"",ROW(K$6:K$207)),ROWS(K$6:K58))))</f>
        <v/>
      </c>
    </row>
    <row r="59" spans="2:13" x14ac:dyDescent="0.25">
      <c r="B59" s="79" t="str">
        <f t="shared" si="3"/>
        <v/>
      </c>
      <c r="C59" s="123" t="str">
        <f t="shared" si="3"/>
        <v/>
      </c>
      <c r="D59" s="38"/>
      <c r="E59" s="35"/>
      <c r="F59" s="39"/>
      <c r="G59" s="39"/>
      <c r="H59" s="40"/>
      <c r="J59" s="9" t="str">
        <f>IF(AND('Covered Services'!Q63&lt;&gt;1,'Covered Services'!E63="OutPt, OON-Other",'Covered Services'!B63&gt;0),'Covered Services'!B63,"")</f>
        <v/>
      </c>
      <c r="K59" s="76" t="str">
        <f>IF(J59="","",'Covered Services'!D63)</f>
        <v/>
      </c>
      <c r="L59" s="43" t="str">
        <f t="array" ref="L59">IF(COUNTIF($J$6:$J$207,"?*")&lt;ROW(J59)-5,"",INDEX(J:J,SMALL(IF(J$6:J$207&lt;&gt;"",ROW(J$6:J$207)),ROWS(J$6:J59))))</f>
        <v/>
      </c>
      <c r="M59" s="43" t="str">
        <f t="array" ref="M59">IF(COUNTIF($J$6:$J$207,"?*")&lt;ROW(K59)-5,"",INDEX(K:K,SMALL(IF(K$6:K$207&lt;&gt;"",ROW(K$6:K$207)),ROWS(K$6:K59))))</f>
        <v/>
      </c>
    </row>
    <row r="60" spans="2:13" x14ac:dyDescent="0.25">
      <c r="B60" s="79" t="str">
        <f t="shared" si="3"/>
        <v/>
      </c>
      <c r="C60" s="123" t="str">
        <f>M60</f>
        <v/>
      </c>
      <c r="D60" s="38"/>
      <c r="E60" s="35"/>
      <c r="F60" s="39"/>
      <c r="G60" s="39"/>
      <c r="H60" s="40"/>
      <c r="J60" s="9" t="str">
        <f>IF(AND('Covered Services'!Q64&lt;&gt;1,'Covered Services'!E64="OutPt, OON-Other",'Covered Services'!B64&gt;0),'Covered Services'!B64,"")</f>
        <v/>
      </c>
      <c r="K60" s="76" t="str">
        <f>IF(J60="","",'Covered Services'!D64)</f>
        <v/>
      </c>
      <c r="L60" s="43" t="str">
        <f t="array" ref="L60">IF(COUNTIF($J$6:$J$207,"?*")&lt;ROW(J60)-5,"",INDEX(J:J,SMALL(IF(J$6:J$207&lt;&gt;"",ROW(J$6:J$207)),ROWS(J$6:J60))))</f>
        <v/>
      </c>
      <c r="M60" s="43" t="str">
        <f t="array" ref="M60">IF(COUNTIF($J$6:$J$207,"?*")&lt;ROW(K60)-5,"",INDEX(K:K,SMALL(IF(K$6:K$207&lt;&gt;"",ROW(K$6:K$207)),ROWS(K$6:K60))))</f>
        <v/>
      </c>
    </row>
    <row r="61" spans="2:13" x14ac:dyDescent="0.25">
      <c r="B61" s="79" t="str">
        <f t="shared" ref="B61" si="4">L61</f>
        <v/>
      </c>
      <c r="C61" s="123" t="str">
        <f>M61</f>
        <v/>
      </c>
      <c r="D61" s="38"/>
      <c r="E61" s="35"/>
      <c r="F61" s="39"/>
      <c r="G61" s="39"/>
      <c r="H61" s="40"/>
      <c r="J61" s="9" t="str">
        <f>IF(AND('Covered Services'!Q65&lt;&gt;1,'Covered Services'!E65="OutPt, OON-Other",'Covered Services'!B65&gt;0),'Covered Services'!B65,"")</f>
        <v/>
      </c>
      <c r="K61" s="76" t="str">
        <f>IF(J61="","",'Covered Services'!D65)</f>
        <v/>
      </c>
      <c r="L61" s="43" t="str">
        <f t="array" ref="L61">IF(COUNTIF($J$6:$J$207,"?*")&lt;ROW(J61)-5,"",INDEX(J:J,SMALL(IF(J$6:J$207&lt;&gt;"",ROW(J$6:J$207)),ROWS(J$6:J61))))</f>
        <v/>
      </c>
      <c r="M61" s="43" t="str">
        <f t="array" ref="M61">IF(COUNTIF($J$6:$J$207,"?*")&lt;ROW(K61)-5,"",INDEX(K:K,SMALL(IF(K$6:K$207&lt;&gt;"",ROW(K$6:K$207)),ROWS(K$6:K61))))</f>
        <v/>
      </c>
    </row>
    <row r="62" spans="2:13" ht="15.75" thickBot="1" x14ac:dyDescent="0.3">
      <c r="B62" s="81" t="str">
        <f>L62</f>
        <v/>
      </c>
      <c r="C62" s="124" t="str">
        <f>M62</f>
        <v/>
      </c>
      <c r="D62" s="82"/>
      <c r="E62" s="83"/>
      <c r="F62" s="84"/>
      <c r="G62" s="84"/>
      <c r="H62" s="85"/>
      <c r="J62" s="9" t="str">
        <f>IF(AND('Covered Services'!Q66&lt;&gt;1,'Covered Services'!E66="OutPt, OON-Other",'Covered Services'!B66&gt;0),'Covered Services'!B66,"")</f>
        <v/>
      </c>
      <c r="K62" s="76" t="str">
        <f>IF(J62="","",'Covered Services'!D66)</f>
        <v/>
      </c>
      <c r="L62" s="43" t="str">
        <f t="array" ref="L62">IF(COUNTIF($J$6:$J$207,"?*")&lt;ROW(J62)-5,"",INDEX(J:J,SMALL(IF(J$6:J$207&lt;&gt;"",ROW(J$6:J$207)),ROWS(J$6:J62))))</f>
        <v/>
      </c>
      <c r="M62" s="43" t="str">
        <f t="array" ref="M62">IF(COUNTIF($J$6:$J$207,"?*")&lt;ROW(K62)-5,"",INDEX(K:K,SMALL(IF(K$6:K$207&lt;&gt;"",ROW(K$6:K$207)),ROWS(K$6:K62))))</f>
        <v/>
      </c>
    </row>
    <row r="63" spans="2:13" ht="75.75" thickBot="1" x14ac:dyDescent="0.3">
      <c r="B63" s="89" t="s">
        <v>88</v>
      </c>
      <c r="C63" s="80">
        <f>SUM(C6:C62)</f>
        <v>0</v>
      </c>
      <c r="D63" s="31" t="s">
        <v>29</v>
      </c>
      <c r="E63" s="31" t="s">
        <v>44</v>
      </c>
      <c r="F63" s="31" t="s">
        <v>30</v>
      </c>
      <c r="G63" s="31" t="s">
        <v>45</v>
      </c>
      <c r="H63" s="31" t="s">
        <v>46</v>
      </c>
      <c r="J63" s="9" t="str">
        <f>IF(AND('Covered Services'!Q67&lt;&gt;1,'Covered Services'!E67="OutPt, OON-Other",'Covered Services'!B67&gt;0),'Covered Services'!B67,"")</f>
        <v/>
      </c>
      <c r="K63" s="76" t="str">
        <f>IF(J63="","",'Covered Services'!D67)</f>
        <v/>
      </c>
      <c r="L63" s="43" t="str">
        <f t="array" ref="L63">IF(COUNTIF($J$6:$J$207,"?*")&lt;ROW(J63)-5,"",INDEX(J:J,SMALL(IF(J$6:J$207&lt;&gt;"",ROW(J$6:J$207)),ROWS(J$6:J63))))</f>
        <v/>
      </c>
      <c r="M63" s="43" t="str">
        <f t="array" ref="M63">IF(COUNTIF($J$6:$J$207,"?*")&lt;ROW(K63)-5,"",INDEX(K:K,SMALL(IF(K$6:K$207&lt;&gt;"",ROW(K$6:K$207)),ROWS(K$6:K63))))</f>
        <v/>
      </c>
    </row>
    <row r="64" spans="2:13" ht="15.75" thickBot="1" x14ac:dyDescent="0.3">
      <c r="B64" s="10"/>
      <c r="C64" s="29" t="s">
        <v>18</v>
      </c>
      <c r="D64" s="32">
        <f>SUMIF(D6:D62,"&gt;0",C6:C62)</f>
        <v>0</v>
      </c>
      <c r="E64" s="32">
        <f>SUMIF(E6:E62,"&gt;0",C6:C62)</f>
        <v>0</v>
      </c>
      <c r="F64" s="32">
        <f>SUMIF(F6:F62,"Y",C6:C62)</f>
        <v>0</v>
      </c>
      <c r="G64" s="32">
        <f>SUMIF(G6:G62,"&gt;0",C6:C62)</f>
        <v>0</v>
      </c>
      <c r="H64" s="32">
        <f>SUMIF(H6:H62,"&gt;0",C6:C62)</f>
        <v>0</v>
      </c>
      <c r="J64" s="9" t="str">
        <f>IF(AND('Covered Services'!Q68&lt;&gt;1,'Covered Services'!E68="OutPt, OON-Other",'Covered Services'!B68&gt;0),'Covered Services'!B68,"")</f>
        <v/>
      </c>
      <c r="K64" s="76" t="str">
        <f>IF(J64="","",'Covered Services'!D68)</f>
        <v/>
      </c>
      <c r="L64" s="43" t="str">
        <f t="array" ref="L64">IF(COUNTIF($J$6:$J$207,"?*")&lt;ROW(J64)-5,"",INDEX(J:J,SMALL(IF(J$6:J$207&lt;&gt;"",ROW(J$6:J$207)),ROWS(J$6:J64))))</f>
        <v/>
      </c>
      <c r="M64" s="43" t="str">
        <f t="array" ref="M64">IF(COUNTIF($J$6:$J$207,"?*")&lt;ROW(K64)-5,"",INDEX(K:K,SMALL(IF(K$6:K$207&lt;&gt;"",ROW(K$6:K$207)),ROWS(K$6:K64))))</f>
        <v/>
      </c>
    </row>
    <row r="65" spans="2:13" ht="75.75" thickBot="1" x14ac:dyDescent="0.3">
      <c r="B65" s="10"/>
      <c r="C65" s="11"/>
      <c r="D65" s="13" t="s">
        <v>39</v>
      </c>
      <c r="E65" s="13" t="s">
        <v>40</v>
      </c>
      <c r="F65" s="13" t="s">
        <v>41</v>
      </c>
      <c r="G65" s="13" t="s">
        <v>42</v>
      </c>
      <c r="H65" s="13" t="s">
        <v>43</v>
      </c>
      <c r="J65" s="9" t="str">
        <f>IF(AND('Covered Services'!Q69&lt;&gt;1,'Covered Services'!E69="OutPt, OON-Other",'Covered Services'!B69&gt;0),'Covered Services'!B69,"")</f>
        <v/>
      </c>
      <c r="K65" s="76" t="str">
        <f>IF(J65="","",'Covered Services'!D69)</f>
        <v/>
      </c>
      <c r="L65" s="43" t="str">
        <f t="array" ref="L65">IF(COUNTIF($J$6:$J$207,"?*")&lt;ROW(J65)-5,"",INDEX(J:J,SMALL(IF(J$6:J$207&lt;&gt;"",ROW(J$6:J$207)),ROWS(J$6:J65))))</f>
        <v/>
      </c>
      <c r="M65" s="43" t="str">
        <f t="array" ref="M65">IF(COUNTIF($J$6:$J$207,"?*")&lt;ROW(K65)-5,"",INDEX(K:K,SMALL(IF(K$6:K$207&lt;&gt;"",ROW(K$6:K$207)),ROWS(K$6:K65))))</f>
        <v/>
      </c>
    </row>
    <row r="66" spans="2:13" ht="60.75" thickBot="1" x14ac:dyDescent="0.3">
      <c r="B66" s="14"/>
      <c r="C66" s="23" t="s">
        <v>48</v>
      </c>
      <c r="D66" s="33">
        <f>IF(D64&gt;0,D64/$C63,0)</f>
        <v>0</v>
      </c>
      <c r="E66" s="33">
        <f>IF(E64&gt;0,E64/$C63,0)</f>
        <v>0</v>
      </c>
      <c r="F66" s="33">
        <f>IF(F64&gt;0,F64/$C63,0)</f>
        <v>0</v>
      </c>
      <c r="G66" s="33">
        <f>IF(G64&gt;0,G64/$C63,0)</f>
        <v>0</v>
      </c>
      <c r="H66" s="33">
        <f>IF(H64&gt;0,H64/$C63,0)</f>
        <v>0</v>
      </c>
      <c r="J66" s="9" t="str">
        <f>IF(AND('Covered Services'!Q70&lt;&gt;1,'Covered Services'!E70="OutPt, OON-Other",'Covered Services'!B70&gt;0),'Covered Services'!B70,"")</f>
        <v/>
      </c>
      <c r="K66" s="76" t="str">
        <f>IF(J66="","",'Covered Services'!D70)</f>
        <v/>
      </c>
      <c r="L66" s="43" t="str">
        <f t="array" ref="L66">IF(COUNTIF($J$6:$J$207,"?*")&lt;ROW(J66)-5,"",INDEX(J:J,SMALL(IF(J$6:J$207&lt;&gt;"",ROW(J$6:J$207)),ROWS(J$6:J66))))</f>
        <v/>
      </c>
      <c r="M66" s="43" t="str">
        <f t="array" ref="M66">IF(COUNTIF($J$6:$J$207,"?*")&lt;ROW(K66)-5,"",INDEX(K:K,SMALL(IF(K$6:K$207&lt;&gt;"",ROW(K$6:K$207)),ROWS(K$6:K66))))</f>
        <v/>
      </c>
    </row>
    <row r="67" spans="2:13" ht="15.75" thickBot="1" x14ac:dyDescent="0.3">
      <c r="D67" s="53" t="str">
        <f>_xlfn.IFS(AND(D66&gt;0, D66&lt;2/3), "Threshold Not Met", D66&gt;2/3, "Threshold Met", D66=0, "-")</f>
        <v>-</v>
      </c>
      <c r="E67" s="53" t="str">
        <f t="shared" ref="E67:H67" si="5">_xlfn.IFS(AND(E66&gt;0, E66&lt;2/3), "Threshold Not Met", E66&gt;2/3, "Threshold Met", E66=0, "-")</f>
        <v>-</v>
      </c>
      <c r="F67" s="53" t="str">
        <f t="shared" si="5"/>
        <v>-</v>
      </c>
      <c r="G67" s="53" t="str">
        <f t="shared" si="5"/>
        <v>-</v>
      </c>
      <c r="H67" s="53" t="str">
        <f t="shared" si="5"/>
        <v>-</v>
      </c>
      <c r="J67" s="9" t="str">
        <f>IF(AND('Covered Services'!Q71&lt;&gt;1,'Covered Services'!E71="OutPt, OON-Other",'Covered Services'!B71&gt;0),'Covered Services'!B71,"")</f>
        <v/>
      </c>
      <c r="K67" s="76" t="str">
        <f>IF(J67="","",'Covered Services'!D71)</f>
        <v/>
      </c>
      <c r="L67" s="43" t="str">
        <f t="array" ref="L67">IF(COUNTIF($J$6:$J$207,"?*")&lt;ROW(J67)-5,"",INDEX(J:J,SMALL(IF(J$6:J$207&lt;&gt;"",ROW(J$6:J$207)),ROWS(J$6:J67))))</f>
        <v/>
      </c>
      <c r="M67" s="43" t="str">
        <f t="array" ref="M67">IF(COUNTIF($J$6:$J$207,"?*")&lt;ROW(K67)-5,"",INDEX(K:K,SMALL(IF(K$6:K$207&lt;&gt;"",ROW(K$6:K$207)),ROWS(K$6:K67))))</f>
        <v/>
      </c>
    </row>
    <row r="68" spans="2:13" ht="65.25" customHeight="1" x14ac:dyDescent="0.25">
      <c r="B68" s="138" t="s">
        <v>17</v>
      </c>
      <c r="C68" s="139"/>
      <c r="D68" s="139"/>
      <c r="E68" s="139"/>
      <c r="F68" s="140"/>
      <c r="G68" s="50"/>
      <c r="H68" s="52"/>
      <c r="J68" s="9" t="str">
        <f>IF(AND('Covered Services'!Q72&lt;&gt;1,'Covered Services'!E72="OutPt, OON-Other",'Covered Services'!B72&gt;0),'Covered Services'!B72,"")</f>
        <v/>
      </c>
      <c r="K68" s="76" t="str">
        <f>IF(J68="","",'Covered Services'!D72)</f>
        <v/>
      </c>
      <c r="L68" s="43" t="str">
        <f t="array" ref="L68">IF(COUNTIF($J$6:$J$207,"?*")&lt;ROW(J68)-5,"",INDEX(J:J,SMALL(IF(J$6:J$207&lt;&gt;"",ROW(J$6:J$207)),ROWS(J$6:J68))))</f>
        <v/>
      </c>
      <c r="M68" s="43" t="str">
        <f t="array" ref="M68">IF(COUNTIF($J$6:$J$207,"?*")&lt;ROW(K68)-5,"",INDEX(K:K,SMALL(IF(K$6:K$207&lt;&gt;"",ROW(K$6:K$207)),ROWS(K$6:K68))))</f>
        <v/>
      </c>
    </row>
    <row r="69" spans="2:13" ht="94.5" x14ac:dyDescent="0.25">
      <c r="B69" s="54" t="s">
        <v>19</v>
      </c>
      <c r="C69" s="7" t="s">
        <v>20</v>
      </c>
      <c r="D69" s="7" t="s">
        <v>32</v>
      </c>
      <c r="E69" s="8" t="s">
        <v>28</v>
      </c>
      <c r="F69" s="64" t="s">
        <v>25</v>
      </c>
      <c r="G69" s="51" t="str">
        <f>IF(F70="Threshold Not Met","No such cost sharing shall be applied","")</f>
        <v/>
      </c>
      <c r="H69" s="43"/>
      <c r="J69" s="9" t="str">
        <f>IF(AND('Covered Services'!Q73&lt;&gt;1,'Covered Services'!E73="OutPt, OON-Other",'Covered Services'!B73&gt;0),'Covered Services'!B73,"")</f>
        <v/>
      </c>
      <c r="K69" s="76" t="str">
        <f>IF(J69="","",'Covered Services'!D73)</f>
        <v/>
      </c>
      <c r="L69" s="43" t="str">
        <f t="array" ref="L69">IF(COUNTIF($J$6:$J$207,"?*")&lt;ROW(J69)-5,"",INDEX(J:J,SMALL(IF(J$6:J$207&lt;&gt;"",ROW(J$6:J$207)),ROWS(J$6:J69))))</f>
        <v/>
      </c>
      <c r="M69" s="43" t="str">
        <f t="array" ref="M69">IF(COUNTIF($J$6:$J$207,"?*")&lt;ROW(K69)-5,"",INDEX(K:K,SMALL(IF(K$6:K$207&lt;&gt;"",ROW(K$6:K$207)),ROWS(K$6:K69))))</f>
        <v/>
      </c>
    </row>
    <row r="70" spans="2:13" ht="15.75" x14ac:dyDescent="0.25">
      <c r="B70" s="55" t="e">
        <f t="array" ref="B70">IFERROR(SMALL(IF((COUNTIF($B$69:B69, $D$6:$D$62)=0)*ISNUMBER($D$6:$D$62), $D$6:$D$62, "A"), 1), INDEX($D$6:$D$62, MATCH(SMALL(IF(ISTEXT($D$6:$D$62)*(COUNTIF(B69:$B$69, $D$6:$D$62)=0), COUNTIF($D$6:$D$62, "&lt;"&amp;$D$6:$D$62), ""), 1), IF(ISTEXT($D$6:$D$62), COUNTIF($D$6:$D$62, "&lt;"&amp;$D$6:$D$62), ""), 0)))</f>
        <v>#NUM!</v>
      </c>
      <c r="C70" s="45" t="str">
        <f t="shared" ref="C70:C75" si="6">IF(ISNUMBER(B70),SUMIF($D$6:$D$62,B70,$C$6:$C$62),"")</f>
        <v/>
      </c>
      <c r="D70" s="48" t="str">
        <f t="shared" ref="D70:D75" si="7">IF(ISNUMBER(C70),C70/$C$76,"")</f>
        <v/>
      </c>
      <c r="E70" s="49">
        <f>IF(ISNUMBER(D70),D70,0)</f>
        <v>0</v>
      </c>
      <c r="F70" s="47" t="str">
        <f>IF(AND(D64&gt;0,D66&lt;2/3),"Threshold Not Met",IF(E70&gt;0.5001,"Predominant Level Met","_"))</f>
        <v>_</v>
      </c>
      <c r="G70" s="43"/>
      <c r="J70" s="9" t="str">
        <f>IF(AND('Covered Services'!Q74&lt;&gt;1,'Covered Services'!E74="OutPt, OON-Other",'Covered Services'!B74&gt;0),'Covered Services'!B74,"")</f>
        <v/>
      </c>
      <c r="K70" s="76" t="str">
        <f>IF(J70="","",'Covered Services'!D74)</f>
        <v/>
      </c>
      <c r="L70" s="43" t="str">
        <f t="array" ref="L70">IF(COUNTIF($J$6:$J$207,"?*")&lt;ROW(J70)-5,"",INDEX(J:J,SMALL(IF(J$6:J$207&lt;&gt;"",ROW(J$6:J$207)),ROWS(J$6:J70))))</f>
        <v/>
      </c>
      <c r="M70" s="43" t="str">
        <f t="array" ref="M70">IF(COUNTIF($J$6:$J$207,"?*")&lt;ROW(K70)-5,"",INDEX(K:K,SMALL(IF(K$6:K$207&lt;&gt;"",ROW(K$6:K$207)),ROWS(K$6:K70))))</f>
        <v/>
      </c>
    </row>
    <row r="71" spans="2:13" ht="15.75" x14ac:dyDescent="0.25">
      <c r="B71" s="55" t="e">
        <f t="array" ref="B71">IFERROR(SMALL(IF((COUNTIF($B$69:B70, $D$6:$D$62)=0)*ISNUMBER($D$6:$D$62), $D$6:$D$62, "A"), 1), INDEX($D$6:$D$62, MATCH(SMALL(IF(ISTEXT($D$6:$D$62)*(COUNTIF(B$69:$B70, $D$6:$D$62)=0), COUNTIF($D$6:$D$62, "&lt;"&amp;$D$6:$D$62), ""), 1), IF(ISTEXT($D$6:$D$62), COUNTIF($D$6:$D$62, "&lt;"&amp;$D$6:$D$62), ""), 0)))</f>
        <v>#NUM!</v>
      </c>
      <c r="C71" s="45" t="str">
        <f t="shared" si="6"/>
        <v/>
      </c>
      <c r="D71" s="48" t="str">
        <f t="shared" si="7"/>
        <v/>
      </c>
      <c r="E71" s="49">
        <f>IF(ISNUMBER(D71),SUM(D70:D71),0)</f>
        <v>0</v>
      </c>
      <c r="F71" s="26" t="str">
        <f>IF(OR(F70="Predominant Level Met",F70="Threshold Not Met"),"_",(IF(E71&gt;0.5001,"Predominant Level Met","_")))</f>
        <v>_</v>
      </c>
      <c r="G71" s="43"/>
      <c r="J71" s="9" t="str">
        <f>IF(AND('Covered Services'!Q75&lt;&gt;1,'Covered Services'!E75="OutPt, OON-Other",'Covered Services'!B75&gt;0),'Covered Services'!B75,"")</f>
        <v/>
      </c>
      <c r="K71" s="76" t="str">
        <f>IF(J71="","",'Covered Services'!D75)</f>
        <v/>
      </c>
      <c r="L71" s="43" t="str">
        <f t="array" ref="L71">IF(COUNTIF($J$6:$J$207,"?*")&lt;ROW(J71)-5,"",INDEX(J:J,SMALL(IF(J$6:J$207&lt;&gt;"",ROW(J$6:J$207)),ROWS(J$6:J71))))</f>
        <v/>
      </c>
      <c r="M71" s="43" t="str">
        <f t="array" ref="M71">IF(COUNTIF($J$6:$J$207,"?*")&lt;ROW(K71)-5,"",INDEX(K:K,SMALL(IF(K$6:K$207&lt;&gt;"",ROW(K$6:K$207)),ROWS(K$6:K71))))</f>
        <v/>
      </c>
    </row>
    <row r="72" spans="2:13" ht="15.75" x14ac:dyDescent="0.25">
      <c r="B72" s="55" t="e">
        <f t="array" ref="B72">IFERROR(SMALL(IF((COUNTIF($B$69:B71, $D$6:$D$62)=0)*ISNUMBER($D$6:$D$62), $D$6:$D$62, "A"), 1), INDEX($D$6:$D$62, MATCH(SMALL(IF(ISTEXT($D$6:$D$62)*(COUNTIF(B$69:$B71, $D$6:$D$62)=0), COUNTIF($D$6:$D$62, "&lt;"&amp;$D$6:$D$62), ""), 1), IF(ISTEXT($D$6:$D$62), COUNTIF($D$6:$D$62, "&lt;"&amp;$D$6:$D$62), ""), 0)))</f>
        <v>#NUM!</v>
      </c>
      <c r="C72" s="45" t="str">
        <f t="shared" si="6"/>
        <v/>
      </c>
      <c r="D72" s="48" t="str">
        <f t="shared" si="7"/>
        <v/>
      </c>
      <c r="E72" s="49">
        <f>IF(ISNUMBER(D72),SUM(D70:D72),0)</f>
        <v>0</v>
      </c>
      <c r="F72" s="26" t="str">
        <f>IF(OR(F71="Predominant Level Met",F70="Predominant Level Met",F70="Threshold Not Met"),"_",(IF(E72&gt;0.5001,"Predominant Level Met","_")))</f>
        <v>_</v>
      </c>
      <c r="G72" s="46"/>
      <c r="J72" s="9" t="str">
        <f>IF(AND('Covered Services'!Q76&lt;&gt;1,'Covered Services'!E76="OutPt, OON-Other",'Covered Services'!B76&gt;0),'Covered Services'!B76,"")</f>
        <v/>
      </c>
      <c r="K72" s="76" t="str">
        <f>IF(J72="","",'Covered Services'!D76)</f>
        <v/>
      </c>
      <c r="L72" s="43" t="str">
        <f t="array" ref="L72">IF(COUNTIF($J$6:$J$207,"?*")&lt;ROW(J72)-5,"",INDEX(J:J,SMALL(IF(J$6:J$207&lt;&gt;"",ROW(J$6:J$207)),ROWS(J$6:J72))))</f>
        <v/>
      </c>
      <c r="M72" s="43" t="str">
        <f t="array" ref="M72">IF(COUNTIF($J$6:$J$207,"?*")&lt;ROW(K72)-5,"",INDEX(K:K,SMALL(IF(K$6:K$207&lt;&gt;"",ROW(K$6:K$207)),ROWS(K$6:K72))))</f>
        <v/>
      </c>
    </row>
    <row r="73" spans="2:13" ht="15.75" x14ac:dyDescent="0.25">
      <c r="B73" s="55" t="e">
        <f t="array" ref="B73">IFERROR(SMALL(IF((COUNTIF($B$69:B72, $D$6:$D$62)=0)*ISNUMBER($D$6:$D$62), $D$6:$D$62, "A"), 1), INDEX($D$6:$D$62, MATCH(SMALL(IF(ISTEXT($D$6:$D$62)*(COUNTIF(B$69:$B72, $D$6:$D$62)=0), COUNTIF($D$6:$D$62, "&lt;"&amp;$D$6:$D$62), ""), 1), IF(ISTEXT($D$6:$D$62), COUNTIF($D$6:$D$62, "&lt;"&amp;$D$6:$D$62), ""), 0)))</f>
        <v>#NUM!</v>
      </c>
      <c r="C73" s="45" t="str">
        <f t="shared" si="6"/>
        <v/>
      </c>
      <c r="D73" s="48" t="str">
        <f t="shared" si="7"/>
        <v/>
      </c>
      <c r="E73" s="49">
        <f>IF(ISNUMBER(D73),SUM(D70:D73),0)</f>
        <v>0</v>
      </c>
      <c r="F73" s="26" t="str">
        <f>IF(OR(F72="Predominant Level Met",F71="Predominant Level Met",F70="Predominant Level Met",F70="Threshold Not Met"),"_",(IF(E73&gt;0.5001,"Predominant Level Met","_")))</f>
        <v>_</v>
      </c>
      <c r="G73" s="43"/>
      <c r="J73" s="9" t="str">
        <f>IF(AND('Covered Services'!Q77&lt;&gt;1,'Covered Services'!E77="OutPt, OON-Other",'Covered Services'!B77&gt;0),'Covered Services'!B77,"")</f>
        <v/>
      </c>
      <c r="K73" s="76" t="str">
        <f>IF(J73="","",'Covered Services'!D77)</f>
        <v/>
      </c>
      <c r="L73" s="43" t="str">
        <f t="array" ref="L73">IF(COUNTIF($J$6:$J$207,"?*")&lt;ROW(J73)-5,"",INDEX(J:J,SMALL(IF(J$6:J$207&lt;&gt;"",ROW(J$6:J$207)),ROWS(J$6:J73))))</f>
        <v/>
      </c>
      <c r="M73" s="43" t="str">
        <f t="array" ref="M73">IF(COUNTIF($J$6:$J$207,"?*")&lt;ROW(K73)-5,"",INDEX(K:K,SMALL(IF(K$6:K$207&lt;&gt;"",ROW(K$6:K$207)),ROWS(K$6:K73))))</f>
        <v/>
      </c>
    </row>
    <row r="74" spans="2:13" ht="15.75" x14ac:dyDescent="0.25">
      <c r="B74" s="55" t="e">
        <f t="array" ref="B74">IFERROR(SMALL(IF((COUNTIF($B$69:B73, $D$6:$D$62)=0)*ISNUMBER($D$6:$D$62), $D$6:$D$62, "A"), 1), INDEX($D$6:$D$62, MATCH(SMALL(IF(ISTEXT($D$6:$D$62)*(COUNTIF(B$69:$B73, $D$6:$D$62)=0), COUNTIF($D$6:$D$62, "&lt;"&amp;$D$6:$D$62), ""), 1), IF(ISTEXT($D$6:$D$62), COUNTIF($D$6:$D$62, "&lt;"&amp;$D$6:$D$62), ""), 0)))</f>
        <v>#NUM!</v>
      </c>
      <c r="C74" s="45" t="str">
        <f t="shared" si="6"/>
        <v/>
      </c>
      <c r="D74" s="48" t="str">
        <f t="shared" si="7"/>
        <v/>
      </c>
      <c r="E74" s="49">
        <f>IF(ISNUMBER(D74),SUM(D70:D74),0)</f>
        <v>0</v>
      </c>
      <c r="F74" s="26" t="str">
        <f>IF(OR(F73="Predominant Level Met",F72="Predominant Level Met",F71="Predominant Level Met",F70="Predominant Level Met",F70="Threshold Not Met"),"_",(IF(E74&gt;0.5001,"Predominant Level Met","_")))</f>
        <v>_</v>
      </c>
      <c r="J74" s="9" t="str">
        <f>IF(AND('Covered Services'!Q78&lt;&gt;1,'Covered Services'!E78="OutPt, OON-Other",'Covered Services'!B78&gt;0),'Covered Services'!B78,"")</f>
        <v/>
      </c>
      <c r="K74" s="76" t="str">
        <f>IF(J74="","",'Covered Services'!D78)</f>
        <v/>
      </c>
      <c r="L74" s="43" t="str">
        <f t="array" ref="L74">IF(COUNTIF($J$6:$J$207,"?*")&lt;ROW(J74)-5,"",INDEX(J:J,SMALL(IF(J$6:J$207&lt;&gt;"",ROW(J$6:J$207)),ROWS(J$6:J74))))</f>
        <v/>
      </c>
      <c r="M74" s="43" t="str">
        <f t="array" ref="M74">IF(COUNTIF($J$6:$J$207,"?*")&lt;ROW(K74)-5,"",INDEX(K:K,SMALL(IF(K$6:K$207&lt;&gt;"",ROW(K$6:K$207)),ROWS(K$6:K74))))</f>
        <v/>
      </c>
    </row>
    <row r="75" spans="2:13" ht="16.5" thickBot="1" x14ac:dyDescent="0.3">
      <c r="B75" s="55" t="e">
        <f t="array" ref="B75">IFERROR(SMALL(IF((COUNTIF($B$69:B74, $D$6:$D$62)=0)*ISNUMBER($D$6:$D$62), $D$6:$D$62, "A"), 1), INDEX($D$6:$D$62, MATCH(SMALL(IF(ISTEXT($D$6:$D$62)*(COUNTIF(B$69:$B74, $D$6:$D$62)=0), COUNTIF($D$6:$D$62, "&lt;"&amp;$D$6:$D$62), ""), 1), IF(ISTEXT($D$6:$D$62), COUNTIF($D$6:$D$62, "&lt;"&amp;$D$6:$D$62), ""), 0)))</f>
        <v>#NUM!</v>
      </c>
      <c r="C75" s="45" t="str">
        <f t="shared" si="6"/>
        <v/>
      </c>
      <c r="D75" s="48" t="str">
        <f t="shared" si="7"/>
        <v/>
      </c>
      <c r="E75" s="49">
        <f>IF(ISNUMBER(D75),SUM(D70:D75),0)</f>
        <v>0</v>
      </c>
      <c r="F75" s="26" t="str">
        <f>IF(OR(F74="Predominant Level Met",F73="Predominant Level Met",F72="Predominant Level Met",F71="Predominant Level Met",F70="Predominant Level Met",F70="Threshold Not Met"),"_",(IF(E75&gt;0.5001,"Predominant Level Met","_")))</f>
        <v>_</v>
      </c>
      <c r="J75" s="9" t="str">
        <f>IF(AND('Covered Services'!Q79&lt;&gt;1,'Covered Services'!E79="OutPt, OON-Other",'Covered Services'!B79&gt;0),'Covered Services'!B79,"")</f>
        <v/>
      </c>
      <c r="K75" s="76" t="str">
        <f>IF(J75="","",'Covered Services'!D79)</f>
        <v/>
      </c>
      <c r="L75" s="43" t="str">
        <f t="array" ref="L75">IF(COUNTIF($J$6:$J$207,"?*")&lt;ROW(J75)-5,"",INDEX(J:J,SMALL(IF(J$6:J$207&lt;&gt;"",ROW(J$6:J$207)),ROWS(J$6:J75))))</f>
        <v/>
      </c>
      <c r="M75" s="43" t="str">
        <f t="array" ref="M75">IF(COUNTIF($J$6:$J$207,"?*")&lt;ROW(K75)-5,"",INDEX(K:K,SMALL(IF(K$6:K$207&lt;&gt;"",ROW(K$6:K$207)),ROWS(K$6:K75))))</f>
        <v/>
      </c>
    </row>
    <row r="76" spans="2:13" ht="18" thickBot="1" x14ac:dyDescent="0.35">
      <c r="B76" s="56" t="s">
        <v>31</v>
      </c>
      <c r="C76" s="44">
        <f>SUM(C70:C75)</f>
        <v>0</v>
      </c>
      <c r="D76" s="18"/>
      <c r="E76" s="24"/>
      <c r="F76" s="15"/>
      <c r="J76" s="9" t="str">
        <f>IF(AND('Covered Services'!Q80&lt;&gt;1,'Covered Services'!E80="OutPt, OON-Other",'Covered Services'!B80&gt;0),'Covered Services'!B80,"")</f>
        <v/>
      </c>
      <c r="K76" s="76" t="str">
        <f>IF(J76="","",'Covered Services'!D80)</f>
        <v/>
      </c>
      <c r="L76" s="43" t="str">
        <f t="array" ref="L76">IF(COUNTIF($J$6:$J$207,"?*")&lt;ROW(J76)-5,"",INDEX(J:J,SMALL(IF(J$6:J$207&lt;&gt;"",ROW(J$6:J$207)),ROWS(J$6:J76))))</f>
        <v/>
      </c>
      <c r="M76" s="43" t="str">
        <f t="array" ref="M76">IF(COUNTIF($J$6:$J$207,"?*")&lt;ROW(K76)-5,"",INDEX(K:K,SMALL(IF(K$6:K$207&lt;&gt;"",ROW(K$6:K$207)),ROWS(K$6:K76))))</f>
        <v/>
      </c>
    </row>
    <row r="77" spans="2:13" x14ac:dyDescent="0.25">
      <c r="B77" s="57"/>
      <c r="C77" s="11"/>
      <c r="D77" s="11"/>
      <c r="E77" s="11"/>
      <c r="F77" s="12"/>
      <c r="J77" s="9" t="str">
        <f>IF(AND('Covered Services'!Q81&lt;&gt;1,'Covered Services'!E81="OutPt, OON-Other",'Covered Services'!B81&gt;0),'Covered Services'!B81,"")</f>
        <v/>
      </c>
      <c r="K77" s="76" t="str">
        <f>IF(J77="","",'Covered Services'!D81)</f>
        <v/>
      </c>
      <c r="L77" s="43" t="str">
        <f t="array" ref="L77">IF(COUNTIF($J$6:$J$207,"?*")&lt;ROW(J77)-5,"",INDEX(J:J,SMALL(IF(J$6:J$207&lt;&gt;"",ROW(J$6:J$207)),ROWS(J$6:J77))))</f>
        <v/>
      </c>
      <c r="M77" s="43" t="str">
        <f t="array" ref="M77">IF(COUNTIF($J$6:$J$207,"?*")&lt;ROW(K77)-5,"",INDEX(K:K,SMALL(IF(K$6:K$207&lt;&gt;"",ROW(K$6:K$207)),ROWS(K$6:K77))))</f>
        <v/>
      </c>
    </row>
    <row r="78" spans="2:13" ht="94.5" x14ac:dyDescent="0.25">
      <c r="B78" s="54" t="s">
        <v>21</v>
      </c>
      <c r="C78" s="7" t="s">
        <v>22</v>
      </c>
      <c r="D78" s="7" t="s">
        <v>36</v>
      </c>
      <c r="E78" s="8" t="s">
        <v>28</v>
      </c>
      <c r="F78" s="64" t="s">
        <v>25</v>
      </c>
      <c r="G78" s="51" t="str">
        <f>IF(F79="Threshold Not Met","No such cost sharing shall be applied","")</f>
        <v/>
      </c>
      <c r="J78" s="9" t="str">
        <f>IF(AND('Covered Services'!Q82&lt;&gt;1,'Covered Services'!E82="OutPt, OON-Other",'Covered Services'!B82&gt;0),'Covered Services'!B82,"")</f>
        <v/>
      </c>
      <c r="K78" s="76" t="str">
        <f>IF(J78="","",'Covered Services'!D82)</f>
        <v/>
      </c>
      <c r="L78" s="43" t="str">
        <f t="array" ref="L78">IF(COUNTIF($J$6:$J$207,"?*")&lt;ROW(J78)-5,"",INDEX(J:J,SMALL(IF(J$6:J$207&lt;&gt;"",ROW(J$6:J$207)),ROWS(J$6:J78))))</f>
        <v/>
      </c>
      <c r="M78" s="43" t="str">
        <f t="array" ref="M78">IF(COUNTIF($J$6:$J$207,"?*")&lt;ROW(K78)-5,"",INDEX(K:K,SMALL(IF(K$6:K$207&lt;&gt;"",ROW(K$6:K$207)),ROWS(K$6:K78))))</f>
        <v/>
      </c>
    </row>
    <row r="79" spans="2:13" ht="15.75" x14ac:dyDescent="0.25">
      <c r="B79" s="58" t="e">
        <f t="array" ref="B79">IFERROR(SMALL(IF((COUNTIF($B$78:B78, $E$6:$E$62)=0)*ISNUMBER($E$6:$E$62), $E$6:$E$62, "A"), 1), INDEX($E$6:$E$62, MATCH(SMALL(IF(ISTEXT($E$6:$E$62)*(COUNTIF(B78:$B$78, $E$6:$E$62)=0), COUNTIF($E$6:$E$62, "&lt;"&amp;$E$6:$E$62), ""), 1), IF(ISTEXT($E$6:$E$62), COUNTIF($E$6:$E$62, "&lt;"&amp;$E$6:$E$62), ""), 0)))</f>
        <v>#NUM!</v>
      </c>
      <c r="C79" s="45" t="str">
        <f t="shared" ref="C79:C84" si="8">IF(ISNUMBER(B79),SUMIF($E$6:$E$62,B79,$C$6:$C$62),"")</f>
        <v/>
      </c>
      <c r="D79" s="48" t="str">
        <f t="shared" ref="D79:D84" si="9">IF(ISNUMBER(C79),C79/$C$85,"")</f>
        <v/>
      </c>
      <c r="E79" s="49">
        <f>IF(ISNUMBER(D79),D79,0)</f>
        <v>0</v>
      </c>
      <c r="F79" s="47" t="str">
        <f>IF(AND(E64&gt;0,E66&lt;2/3),"Threshold Not Met",IF(E79&gt;0.5001,"Predominant Level Met","_"))</f>
        <v>_</v>
      </c>
      <c r="J79" s="9" t="str">
        <f>IF(AND('Covered Services'!Q83&lt;&gt;1,'Covered Services'!E83="OutPt, OON-Other",'Covered Services'!B83&gt;0),'Covered Services'!B83,"")</f>
        <v/>
      </c>
      <c r="K79" s="76" t="str">
        <f>IF(J79="","",'Covered Services'!D83)</f>
        <v/>
      </c>
      <c r="L79" s="43" t="str">
        <f t="array" ref="L79">IF(COUNTIF($J$6:$J$207,"?*")&lt;ROW(J79)-5,"",INDEX(J:J,SMALL(IF(J$6:J$207&lt;&gt;"",ROW(J$6:J$207)),ROWS(J$6:J79))))</f>
        <v/>
      </c>
      <c r="M79" s="43" t="str">
        <f t="array" ref="M79">IF(COUNTIF($J$6:$J$207,"?*")&lt;ROW(K79)-5,"",INDEX(K:K,SMALL(IF(K$6:K$207&lt;&gt;"",ROW(K$6:K$207)),ROWS(K$6:K79))))</f>
        <v/>
      </c>
    </row>
    <row r="80" spans="2:13" ht="15.75" x14ac:dyDescent="0.25">
      <c r="B80" s="58" t="e">
        <f t="array" ref="B80">IFERROR(SMALL(IF((COUNTIF($B$78:B79, $E$6:$E$62)=0)*ISNUMBER($E$6:$E$62), $E$6:$E$62, "A"), 1), INDEX($E$6:$E$62, MATCH(SMALL(IF(ISTEXT($E$6:$E$62)*(COUNTIF(B$78:$B79, $E$6:$E$62)=0), COUNTIF($E$6:$E$62, "&lt;"&amp;$E$6:$E$62), ""), 1), IF(ISTEXT($E$6:$E$62), COUNTIF($E$6:$E$62, "&lt;"&amp;$E$6:$E$62), ""), 0)))</f>
        <v>#NUM!</v>
      </c>
      <c r="C80" s="45" t="str">
        <f t="shared" si="8"/>
        <v/>
      </c>
      <c r="D80" s="48" t="str">
        <f t="shared" si="9"/>
        <v/>
      </c>
      <c r="E80" s="49">
        <f>IF(ISNUMBER(D80),SUM(D79:D80),0)</f>
        <v>0</v>
      </c>
      <c r="F80" s="26" t="str">
        <f>IF(OR(F79="Predominant Level Met",F79="Threshold Not Met"),"_",(IF(E80&gt;0.5001,"Predominant Level Met","_")))</f>
        <v>_</v>
      </c>
      <c r="J80" s="9" t="str">
        <f>IF(AND('Covered Services'!Q84&lt;&gt;1,'Covered Services'!E84="OutPt, OON-Other",'Covered Services'!B84&gt;0),'Covered Services'!B84,"")</f>
        <v/>
      </c>
      <c r="K80" s="76" t="str">
        <f>IF(J80="","",'Covered Services'!D84)</f>
        <v/>
      </c>
      <c r="L80" s="43" t="str">
        <f t="array" ref="L80">IF(COUNTIF($J$6:$J$207,"?*")&lt;ROW(J80)-5,"",INDEX(J:J,SMALL(IF(J$6:J$207&lt;&gt;"",ROW(J$6:J$207)),ROWS(J$6:J80))))</f>
        <v/>
      </c>
      <c r="M80" s="43" t="str">
        <f t="array" ref="M80">IF(COUNTIF($J$6:$J$207,"?*")&lt;ROW(K80)-5,"",INDEX(K:K,SMALL(IF(K$6:K$207&lt;&gt;"",ROW(K$6:K$207)),ROWS(K$6:K80))))</f>
        <v/>
      </c>
    </row>
    <row r="81" spans="2:13" ht="15.75" x14ac:dyDescent="0.25">
      <c r="B81" s="58" t="e">
        <f t="array" ref="B81">IFERROR(SMALL(IF((COUNTIF($B$78:B80, $E$6:$E$62)=0)*ISNUMBER($E$6:$E$62), $E$6:$E$62, "A"), 1), INDEX($E$6:$E$62, MATCH(SMALL(IF(ISTEXT($E$6:$E$62)*(COUNTIF(B$78:$B80, $E$6:$E$62)=0), COUNTIF($E$6:$E$62, "&lt;"&amp;$E$6:$E$62), ""), 1), IF(ISTEXT($E$6:$E$62), COUNTIF($E$6:$E$62, "&lt;"&amp;$E$6:$E$62), ""), 0)))</f>
        <v>#NUM!</v>
      </c>
      <c r="C81" s="45" t="str">
        <f t="shared" si="8"/>
        <v/>
      </c>
      <c r="D81" s="48" t="str">
        <f t="shared" si="9"/>
        <v/>
      </c>
      <c r="E81" s="49">
        <f>IF(ISNUMBER(D81),SUM(D79:D81),0)</f>
        <v>0</v>
      </c>
      <c r="F81" s="26" t="str">
        <f>IF(OR(F80="Predominant Level Met",F79="Predominant Level Met",F79="Threshold Not Met"),"_",(IF(E81&gt;0.5001,"Predominant Level Met","_")))</f>
        <v>_</v>
      </c>
      <c r="J81" s="9" t="str">
        <f>IF(AND('Covered Services'!Q85&lt;&gt;1,'Covered Services'!E85="OutPt, OON-Other",'Covered Services'!B85&gt;0),'Covered Services'!B85,"")</f>
        <v/>
      </c>
      <c r="K81" s="76" t="str">
        <f>IF(J81="","",'Covered Services'!D85)</f>
        <v/>
      </c>
      <c r="L81" s="43" t="str">
        <f t="array" ref="L81">IF(COUNTIF($J$6:$J$207,"?*")&lt;ROW(J81)-5,"",INDEX(J:J,SMALL(IF(J$6:J$207&lt;&gt;"",ROW(J$6:J$207)),ROWS(J$6:J81))))</f>
        <v/>
      </c>
      <c r="M81" s="43" t="str">
        <f t="array" ref="M81">IF(COUNTIF($J$6:$J$207,"?*")&lt;ROW(K81)-5,"",INDEX(K:K,SMALL(IF(K$6:K$207&lt;&gt;"",ROW(K$6:K$207)),ROWS(K$6:K81))))</f>
        <v/>
      </c>
    </row>
    <row r="82" spans="2:13" ht="15.75" x14ac:dyDescent="0.25">
      <c r="B82" s="58" t="e">
        <f t="array" ref="B82">IFERROR(SMALL(IF((COUNTIF($B$78:B81, $E$6:$E$62)=0)*ISNUMBER($E$6:$E$62), $E$6:$E$62, "A"), 1), INDEX($E$6:$E$62, MATCH(SMALL(IF(ISTEXT($E$6:$E$62)*(COUNTIF(B$78:$B81, $E$6:$E$62)=0), COUNTIF($E$6:$E$62, "&lt;"&amp;$E$6:$E$62), ""), 1), IF(ISTEXT($E$6:$E$62), COUNTIF($E$6:$E$62, "&lt;"&amp;$E$6:$E$62), ""), 0)))</f>
        <v>#NUM!</v>
      </c>
      <c r="C82" s="45" t="str">
        <f t="shared" si="8"/>
        <v/>
      </c>
      <c r="D82" s="48" t="str">
        <f t="shared" si="9"/>
        <v/>
      </c>
      <c r="E82" s="49">
        <f>IF(ISNUMBER(D82),SUM(D79:D82),0)</f>
        <v>0</v>
      </c>
      <c r="F82" s="26" t="str">
        <f>IF(OR(F81="Predominant Level Met",F80="Predominant Level Met",F79="Predominant Level Met",F79="Threshold Not Met"),"_",(IF(E82&gt;0.5001,"Predominant Level Met","_")))</f>
        <v>_</v>
      </c>
      <c r="J82" s="9" t="str">
        <f>IF(AND('Covered Services'!Q86&lt;&gt;1,'Covered Services'!E86="OutPt, OON-Other",'Covered Services'!B86&gt;0),'Covered Services'!B86,"")</f>
        <v/>
      </c>
      <c r="K82" s="76" t="str">
        <f>IF(J82="","",'Covered Services'!D86)</f>
        <v/>
      </c>
      <c r="L82" s="43" t="str">
        <f t="array" ref="L82">IF(COUNTIF($J$6:$J$207,"?*")&lt;ROW(J82)-5,"",INDEX(J:J,SMALL(IF(J$6:J$207&lt;&gt;"",ROW(J$6:J$207)),ROWS(J$6:J82))))</f>
        <v/>
      </c>
      <c r="M82" s="43" t="str">
        <f t="array" ref="M82">IF(COUNTIF($J$6:$J$207,"?*")&lt;ROW(K82)-5,"",INDEX(K:K,SMALL(IF(K$6:K$207&lt;&gt;"",ROW(K$6:K$207)),ROWS(K$6:K82))))</f>
        <v/>
      </c>
    </row>
    <row r="83" spans="2:13" ht="15.75" x14ac:dyDescent="0.25">
      <c r="B83" s="58" t="e">
        <f t="array" ref="B83">IFERROR(SMALL(IF((COUNTIF($B$78:B82, $E$6:$E$62)=0)*ISNUMBER($E$6:$E$62), $E$6:$E$62, "A"), 1), INDEX($E$6:$E$62, MATCH(SMALL(IF(ISTEXT($E$6:$E$62)*(COUNTIF(B$78:$B82, $E$6:$E$62)=0), COUNTIF($E$6:$E$62, "&lt;"&amp;$E$6:$E$62), ""), 1), IF(ISTEXT($E$6:$E$62), COUNTIF($E$6:$E$62, "&lt;"&amp;$E$6:$E$62), ""), 0)))</f>
        <v>#NUM!</v>
      </c>
      <c r="C83" s="45" t="str">
        <f t="shared" si="8"/>
        <v/>
      </c>
      <c r="D83" s="48" t="str">
        <f t="shared" si="9"/>
        <v/>
      </c>
      <c r="E83" s="49">
        <f>IF(ISNUMBER(D83),SUM(D79:D83),0)</f>
        <v>0</v>
      </c>
      <c r="F83" s="26" t="str">
        <f>IF(OR(F82="Predominant Level Met",F81="Predominant Level Met",F80="Predominant Level Met",F79="Predominant Level Met",F79="Threshold Not Met"),"_",(IF(E83&gt;0.5001,"Predominant Level Met","_")))</f>
        <v>_</v>
      </c>
      <c r="J83" s="9" t="str">
        <f>IF(AND('Covered Services'!Q87&lt;&gt;1,'Covered Services'!E87="OutPt, OON-Other",'Covered Services'!B87&gt;0),'Covered Services'!B87,"")</f>
        <v/>
      </c>
      <c r="K83" s="76" t="str">
        <f>IF(J83="","",'Covered Services'!D87)</f>
        <v/>
      </c>
      <c r="L83" s="43" t="str">
        <f t="array" ref="L83">IF(COUNTIF($J$6:$J$207,"?*")&lt;ROW(J83)-5,"",INDEX(J:J,SMALL(IF(J$6:J$207&lt;&gt;"",ROW(J$6:J$207)),ROWS(J$6:J83))))</f>
        <v/>
      </c>
      <c r="M83" s="43" t="str">
        <f t="array" ref="M83">IF(COUNTIF($J$6:$J$207,"?*")&lt;ROW(K83)-5,"",INDEX(K:K,SMALL(IF(K$6:K$207&lt;&gt;"",ROW(K$6:K$207)),ROWS(K$6:K83))))</f>
        <v/>
      </c>
    </row>
    <row r="84" spans="2:13" ht="16.5" thickBot="1" x14ac:dyDescent="0.3">
      <c r="B84" s="59" t="e">
        <f t="array" ref="B84">IFERROR(SMALL(IF((COUNTIF($B$78:B83, $E$6:$E$62)=0)*ISNUMBER($E$6:$E$62), $E$6:$E$62, "A"), 1), INDEX($E$6:$E$62, MATCH(SMALL(IF(ISTEXT($E$6:$E$62)*(COUNTIF(B$78:$B83, $E$6:$E$62)=0), COUNTIF($E$6:$E$62, "&lt;"&amp;$E$6:$E$62), ""), 1), IF(ISTEXT($E$6:$E$62), COUNTIF($E$6:$E$62, "&lt;"&amp;$E$6:$E$62), ""), 0)))</f>
        <v>#NUM!</v>
      </c>
      <c r="C84" s="45" t="str">
        <f t="shared" si="8"/>
        <v/>
      </c>
      <c r="D84" s="48" t="str">
        <f t="shared" si="9"/>
        <v/>
      </c>
      <c r="E84" s="49">
        <f>IF(ISNUMBER(D84),SUM(D79:D84),0)</f>
        <v>0</v>
      </c>
      <c r="F84" s="26" t="str">
        <f>IF(OR(F83="Predominant Level Met",F82="Predominant Level Met",F81="Predominant Level Met",F80="Predominant Level Met",F79="Predominant Level Met",F79="Threshold Not Met"),"_",(IF(E84&gt;0.5001,"Predominant Level Met","_")))</f>
        <v>_</v>
      </c>
      <c r="J84" s="9" t="str">
        <f>IF(AND('Covered Services'!Q88&lt;&gt;1,'Covered Services'!E88="OutPt, OON-Other",'Covered Services'!B88&gt;0),'Covered Services'!B88,"")</f>
        <v/>
      </c>
      <c r="K84" s="76" t="str">
        <f>IF(J84="","",'Covered Services'!D88)</f>
        <v/>
      </c>
      <c r="L84" s="43" t="str">
        <f t="array" ref="L84">IF(COUNTIF($J$6:$J$207,"?*")&lt;ROW(J84)-5,"",INDEX(J:J,SMALL(IF(J$6:J$207&lt;&gt;"",ROW(J$6:J$207)),ROWS(J$6:J84))))</f>
        <v/>
      </c>
      <c r="M84" s="43" t="str">
        <f t="array" ref="M84">IF(COUNTIF($J$6:$J$207,"?*")&lt;ROW(K84)-5,"",INDEX(K:K,SMALL(IF(K$6:K$207&lt;&gt;"",ROW(K$6:K$207)),ROWS(K$6:K84))))</f>
        <v/>
      </c>
    </row>
    <row r="85" spans="2:13" ht="16.5" thickBot="1" x14ac:dyDescent="0.3">
      <c r="B85" s="56" t="s">
        <v>33</v>
      </c>
      <c r="C85" s="28">
        <f>SUM(C79:C84)</f>
        <v>0</v>
      </c>
      <c r="D85" s="11"/>
      <c r="E85" s="11"/>
      <c r="F85" s="12"/>
      <c r="J85" s="9" t="str">
        <f>IF(AND('Covered Services'!Q89&lt;&gt;1,'Covered Services'!E89="OutPt, OON-Other",'Covered Services'!B89&gt;0),'Covered Services'!B89,"")</f>
        <v/>
      </c>
      <c r="K85" s="76" t="str">
        <f>IF(J85="","",'Covered Services'!D89)</f>
        <v/>
      </c>
      <c r="L85" s="43" t="str">
        <f t="array" ref="L85">IF(COUNTIF($J$6:$J$207,"?*")&lt;ROW(J85)-5,"",INDEX(J:J,SMALL(IF(J$6:J$207&lt;&gt;"",ROW(J$6:J$207)),ROWS(J$6:J85))))</f>
        <v/>
      </c>
      <c r="M85" s="43" t="str">
        <f t="array" ref="M85">IF(COUNTIF($J$6:$J$207,"?*")&lt;ROW(K85)-5,"",INDEX(K:K,SMALL(IF(K$6:K$207&lt;&gt;"",ROW(K$6:K$207)),ROWS(K$6:K85))))</f>
        <v/>
      </c>
    </row>
    <row r="86" spans="2:13" ht="15.75" x14ac:dyDescent="0.25">
      <c r="B86" s="60"/>
      <c r="C86" s="19"/>
      <c r="D86" s="20"/>
      <c r="E86" s="11"/>
      <c r="F86" s="12"/>
      <c r="J86" s="9" t="str">
        <f>IF(AND('Covered Services'!Q90&lt;&gt;1,'Covered Services'!E90="OutPt, OON-Other",'Covered Services'!B90&gt;0),'Covered Services'!B90,"")</f>
        <v/>
      </c>
      <c r="K86" s="76" t="str">
        <f>IF(J86="","",'Covered Services'!D90)</f>
        <v/>
      </c>
      <c r="L86" s="43" t="str">
        <f t="array" ref="L86">IF(COUNTIF($J$6:$J$207,"?*")&lt;ROW(J86)-5,"",INDEX(J:J,SMALL(IF(J$6:J$207&lt;&gt;"",ROW(J$6:J$207)),ROWS(J$6:J86))))</f>
        <v/>
      </c>
      <c r="M86" s="43" t="str">
        <f t="array" ref="M86">IF(COUNTIF($J$6:$J$207,"?*")&lt;ROW(K86)-5,"",INDEX(K:K,SMALL(IF(K$6:K$207&lt;&gt;"",ROW(K$6:K$207)),ROWS(K$6:K86))))</f>
        <v/>
      </c>
    </row>
    <row r="87" spans="2:13" ht="94.5" x14ac:dyDescent="0.25">
      <c r="B87" s="54" t="s">
        <v>23</v>
      </c>
      <c r="C87" s="21" t="s">
        <v>24</v>
      </c>
      <c r="D87" s="7" t="s">
        <v>37</v>
      </c>
      <c r="E87" s="22" t="s">
        <v>28</v>
      </c>
      <c r="F87" s="64" t="s">
        <v>25</v>
      </c>
      <c r="G87" s="51" t="str">
        <f>IF(F88="Threshold Not Met","No such limits shall be applied","")</f>
        <v/>
      </c>
      <c r="J87" s="9" t="str">
        <f>IF(AND('Covered Services'!Q91&lt;&gt;1,'Covered Services'!E91="OutPt, OON-Other",'Covered Services'!B91&gt;0),'Covered Services'!B91,"")</f>
        <v/>
      </c>
      <c r="K87" s="76" t="str">
        <f>IF(J87="","",'Covered Services'!D91)</f>
        <v/>
      </c>
      <c r="L87" s="43" t="str">
        <f t="array" ref="L87">IF(COUNTIF($J$6:$J$207,"?*")&lt;ROW(J87)-5,"",INDEX(J:J,SMALL(IF(J$6:J$207&lt;&gt;"",ROW(J$6:J$207)),ROWS(J$6:J87))))</f>
        <v/>
      </c>
      <c r="M87" s="43" t="str">
        <f t="array" ref="M87">IF(COUNTIF($J$6:$J$207,"?*")&lt;ROW(K87)-5,"",INDEX(K:K,SMALL(IF(K$6:K$207&lt;&gt;"",ROW(K$6:K$207)),ROWS(K$6:K87))))</f>
        <v/>
      </c>
    </row>
    <row r="88" spans="2:13" ht="15.75" x14ac:dyDescent="0.25">
      <c r="B88" s="63" t="e">
        <f t="array" ref="B88">IFERROR(SMALL(IF((COUNTIF($B$87:B87, $G$6:$G$62)=0)*ISNUMBER($G$6:$G$62), $G$6:$G$62, "A"), 1), INDEX($G$6:$G$62, MATCH(SMALL(IF(ISTEXT($G$6:$G$62)*(COUNTIF(B$87:$B87, $G$6:$G$62)=0), COUNTIF($G$6:$G$62, "&lt;"&amp;$G$6:$G$62), ""), 1), IF(ISTEXT($G$6:$G$62), COUNTIF($G$6:$G$62, "&lt;"&amp;$G$6:$G$62), ""), 0)))</f>
        <v>#NUM!</v>
      </c>
      <c r="C88" s="45" t="str">
        <f t="shared" ref="C88:C93" si="10">IF(ISNUMBER(B88),SUMIF($G$6:$G$62,B88,$C$6:$C$62),"")</f>
        <v/>
      </c>
      <c r="D88" s="48" t="str">
        <f t="shared" ref="D88:D93" si="11">IF(ISNUMBER(C88),C88/$C$94,"")</f>
        <v/>
      </c>
      <c r="E88" s="49">
        <f>IF(ISNUMBER(D88),D88,0)</f>
        <v>0</v>
      </c>
      <c r="F88" s="47" t="str">
        <f>IF(AND(G64&gt;0,G66&lt;2/3),"Threshold Not Met",IF(E88&gt;0.5001,"Predominant Level Met","_"))</f>
        <v>_</v>
      </c>
      <c r="J88" s="9" t="str">
        <f>IF(AND('Covered Services'!Q92&lt;&gt;1,'Covered Services'!E92="OutPt, OON-Other",'Covered Services'!B92&gt;0),'Covered Services'!B92,"")</f>
        <v/>
      </c>
      <c r="K88" s="76" t="str">
        <f>IF(J88="","",'Covered Services'!D92)</f>
        <v/>
      </c>
      <c r="L88" s="43" t="str">
        <f t="array" ref="L88">IF(COUNTIF($J$6:$J$207,"?*")&lt;ROW(J88)-5,"",INDEX(J:J,SMALL(IF(J$6:J$207&lt;&gt;"",ROW(J$6:J$207)),ROWS(J$6:J88))))</f>
        <v/>
      </c>
      <c r="M88" s="43" t="str">
        <f t="array" ref="M88">IF(COUNTIF($J$6:$J$207,"?*")&lt;ROW(K88)-5,"",INDEX(K:K,SMALL(IF(K$6:K$207&lt;&gt;"",ROW(K$6:K$207)),ROWS(K$6:K88))))</f>
        <v/>
      </c>
    </row>
    <row r="89" spans="2:13" ht="15.75" x14ac:dyDescent="0.25">
      <c r="B89" s="63" t="e">
        <f t="array" ref="B89">IFERROR(SMALL(IF((COUNTIF($B$87:B88, $G$6:$G$62)=0)*ISNUMBER($G$6:$G$62), $G$6:$G$62, "A"), 1), INDEX($G$6:$G$62, MATCH(SMALL(IF(ISTEXT($G$6:$G$62)*(COUNTIF(B$87:$B88, $G$6:$G$62)=0), COUNTIF($G$6:$G$62, "&lt;"&amp;$G$6:$G$62), ""), 1), IF(ISTEXT($G$6:$G$62), COUNTIF($G$6:$G$62, "&lt;"&amp;$G$6:$G$62), ""), 0)))</f>
        <v>#NUM!</v>
      </c>
      <c r="C89" s="45" t="str">
        <f t="shared" si="10"/>
        <v/>
      </c>
      <c r="D89" s="48" t="str">
        <f t="shared" si="11"/>
        <v/>
      </c>
      <c r="E89" s="49">
        <f>IF(ISNUMBER(D89),SUM(D88:D89),0)</f>
        <v>0</v>
      </c>
      <c r="F89" s="26" t="str">
        <f>IF(OR(F88="Predominant Level Met",F88="Threshold Not Met"),"_",(IF(E89&gt;0.5001,"Predominant Level Met","_")))</f>
        <v>_</v>
      </c>
      <c r="J89" s="9" t="str">
        <f>IF(AND('Covered Services'!Q93&lt;&gt;1,'Covered Services'!E93="OutPt, OON-Other",'Covered Services'!B93&gt;0),'Covered Services'!B93,"")</f>
        <v/>
      </c>
      <c r="K89" s="76" t="str">
        <f>IF(J89="","",'Covered Services'!D93)</f>
        <v/>
      </c>
      <c r="L89" s="43" t="str">
        <f t="array" ref="L89">IF(COUNTIF($J$6:$J$207,"?*")&lt;ROW(J89)-5,"",INDEX(J:J,SMALL(IF(J$6:J$207&lt;&gt;"",ROW(J$6:J$207)),ROWS(J$6:J89))))</f>
        <v/>
      </c>
      <c r="M89" s="43" t="str">
        <f t="array" ref="M89">IF(COUNTIF($J$6:$J$207,"?*")&lt;ROW(K89)-5,"",INDEX(K:K,SMALL(IF(K$6:K$207&lt;&gt;"",ROW(K$6:K$207)),ROWS(K$6:K89))))</f>
        <v/>
      </c>
    </row>
    <row r="90" spans="2:13" ht="15.75" x14ac:dyDescent="0.25">
      <c r="B90" s="63" t="e">
        <f t="array" ref="B90">IFERROR(SMALL(IF((COUNTIF($B$87:B89, $G$6:$G$62)=0)*ISNUMBER($G$6:$G$62), $G$6:$G$62, "A"), 1), INDEX($G$6:$G$62, MATCH(SMALL(IF(ISTEXT($G$6:$G$62)*(COUNTIF(B$87:$B89, $G$6:$G$62)=0), COUNTIF($G$6:$G$62, "&lt;"&amp;$G$6:$G$62), ""), 1), IF(ISTEXT($G$6:$G$62), COUNTIF($G$6:$G$62, "&lt;"&amp;$G$6:$G$62), ""), 0)))</f>
        <v>#NUM!</v>
      </c>
      <c r="C90" s="45" t="str">
        <f t="shared" si="10"/>
        <v/>
      </c>
      <c r="D90" s="48" t="str">
        <f t="shared" si="11"/>
        <v/>
      </c>
      <c r="E90" s="49">
        <f>IF(ISNUMBER(D90),SUM(D88:D90),0)</f>
        <v>0</v>
      </c>
      <c r="F90" s="26" t="str">
        <f>IF(OR(F89="Predominant Level Met",F88="Predominant Level Met",F88="Threshold Not Met"),"_",(IF(E90&gt;0.5001,"Predominant Level Met","_")))</f>
        <v>_</v>
      </c>
      <c r="J90" s="9" t="str">
        <f>IF(AND('Covered Services'!Q94&lt;&gt;1,'Covered Services'!E94="OutPt, OON-Other",'Covered Services'!B94&gt;0),'Covered Services'!B94,"")</f>
        <v/>
      </c>
      <c r="K90" s="76" t="str">
        <f>IF(J90="","",'Covered Services'!D94)</f>
        <v/>
      </c>
      <c r="L90" s="43" t="str">
        <f t="array" ref="L90">IF(COUNTIF($J$6:$J$207,"?*")&lt;ROW(J90)-5,"",INDEX(J:J,SMALL(IF(J$6:J$207&lt;&gt;"",ROW(J$6:J$207)),ROWS(J$6:J90))))</f>
        <v/>
      </c>
      <c r="M90" s="43" t="str">
        <f t="array" ref="M90">IF(COUNTIF($J$6:$J$207,"?*")&lt;ROW(K90)-5,"",INDEX(K:K,SMALL(IF(K$6:K$207&lt;&gt;"",ROW(K$6:K$207)),ROWS(K$6:K90))))</f>
        <v/>
      </c>
    </row>
    <row r="91" spans="2:13" ht="15.75" x14ac:dyDescent="0.25">
      <c r="B91" s="63" t="e">
        <f t="array" ref="B91">IFERROR(SMALL(IF((COUNTIF($B$87:B90, $G$6:$G$62)=0)*ISNUMBER($G$6:$G$62), $G$6:$G$62, "A"), 1), INDEX($G$6:$G$62, MATCH(SMALL(IF(ISTEXT($G$6:$G$62)*(COUNTIF(B$87:$B90, $G$6:$G$62)=0), COUNTIF($G$6:$G$62, "&lt;"&amp;$G$6:$G$62), ""), 1), IF(ISTEXT($G$6:$G$62), COUNTIF($G$6:$G$62, "&lt;"&amp;$G$6:$G$62), ""), 0)))</f>
        <v>#NUM!</v>
      </c>
      <c r="C91" s="45" t="str">
        <f t="shared" si="10"/>
        <v/>
      </c>
      <c r="D91" s="48" t="str">
        <f t="shared" si="11"/>
        <v/>
      </c>
      <c r="E91" s="49">
        <f>IF(ISNUMBER(D91),SUM(D88:D91),0)</f>
        <v>0</v>
      </c>
      <c r="F91" s="26" t="str">
        <f>IF(OR(F90="Predominant Level Met",F89="Predominant Level Met",F88="Predominant Level Met",F88="Threshold Not Met"),"_",(IF(E91&gt;0.5001,"Predominant Level Met","_")))</f>
        <v>_</v>
      </c>
      <c r="J91" s="9" t="str">
        <f>IF(AND('Covered Services'!Q95&lt;&gt;1,'Covered Services'!E95="OutPt, OON-Other",'Covered Services'!B95&gt;0),'Covered Services'!B95,"")</f>
        <v/>
      </c>
      <c r="K91" s="76" t="str">
        <f>IF(J91="","",'Covered Services'!D95)</f>
        <v/>
      </c>
      <c r="L91" s="43" t="str">
        <f t="array" ref="L91">IF(COUNTIF($J$6:$J$207,"?*")&lt;ROW(J91)-5,"",INDEX(J:J,SMALL(IF(J$6:J$207&lt;&gt;"",ROW(J$6:J$207)),ROWS(J$6:J91))))</f>
        <v/>
      </c>
      <c r="M91" s="43" t="str">
        <f t="array" ref="M91">IF(COUNTIF($J$6:$J$207,"?*")&lt;ROW(K91)-5,"",INDEX(K:K,SMALL(IF(K$6:K$207&lt;&gt;"",ROW(K$6:K$207)),ROWS(K$6:K91))))</f>
        <v/>
      </c>
    </row>
    <row r="92" spans="2:13" ht="15.75" x14ac:dyDescent="0.25">
      <c r="B92" s="63" t="e">
        <f t="array" ref="B92">IFERROR(SMALL(IF((COUNTIF($B$87:B91, $G$6:$G$62)=0)*ISNUMBER($G$6:$G$62), $G$6:$G$62, "A"), 1), INDEX($G$6:$G$62, MATCH(SMALL(IF(ISTEXT($G$6:$G$62)*(COUNTIF(B$87:$B91, $G$6:$G$62)=0), COUNTIF($G$6:$G$62, "&lt;"&amp;$G$6:$G$62), ""), 1), IF(ISTEXT($G$6:$G$62), COUNTIF($G$6:$G$62, "&lt;"&amp;$G$6:$G$62), ""), 0)))</f>
        <v>#NUM!</v>
      </c>
      <c r="C92" s="45" t="str">
        <f t="shared" si="10"/>
        <v/>
      </c>
      <c r="D92" s="48" t="str">
        <f t="shared" si="11"/>
        <v/>
      </c>
      <c r="E92" s="49">
        <f>IF(ISNUMBER(D92),SUM(D88:D92),0)</f>
        <v>0</v>
      </c>
      <c r="F92" s="26" t="str">
        <f>IF(OR(F91="Predominant Level Met",F90="Predominant Level Met",F89="Predominant Level Met",F88="Predominant Level Met",F88="Threshold Not Met"),"_",(IF(E92&gt;0.5001,"Predominant Level Met","_")))</f>
        <v>_</v>
      </c>
      <c r="J92" s="9" t="str">
        <f>IF(AND('Covered Services'!Q96&lt;&gt;1,'Covered Services'!E96="OutPt, OON-Other",'Covered Services'!B96&gt;0),'Covered Services'!B96,"")</f>
        <v/>
      </c>
      <c r="K92" s="76" t="str">
        <f>IF(J92="","",'Covered Services'!D96)</f>
        <v/>
      </c>
      <c r="L92" s="43" t="str">
        <f t="array" ref="L92">IF(COUNTIF($J$6:$J$207,"?*")&lt;ROW(J92)-5,"",INDEX(J:J,SMALL(IF(J$6:J$207&lt;&gt;"",ROW(J$6:J$207)),ROWS(J$6:J92))))</f>
        <v/>
      </c>
      <c r="M92" s="43" t="str">
        <f t="array" ref="M92">IF(COUNTIF($J$6:$J$207,"?*")&lt;ROW(K92)-5,"",INDEX(K:K,SMALL(IF(K$6:K$207&lt;&gt;"",ROW(K$6:K$207)),ROWS(K$6:K92))))</f>
        <v/>
      </c>
    </row>
    <row r="93" spans="2:13" ht="16.5" thickBot="1" x14ac:dyDescent="0.3">
      <c r="B93" s="63" t="e">
        <f t="array" ref="B93">IFERROR(SMALL(IF((COUNTIF($B$87:B92, $G$6:$G$62)=0)*ISNUMBER($G$6:$G$62), $G$6:$G$62, "A"), 1), INDEX($G$6:$G$62, MATCH(SMALL(IF(ISTEXT($G$6:$G$62)*(COUNTIF(B$87:$B92, $G$6:$G$62)=0), COUNTIF($G$6:$G$62, "&lt;"&amp;$G$6:$G$62), ""), 1), IF(ISTEXT($G$6:$G$62), COUNTIF($G$6:$G$62, "&lt;"&amp;$G$6:$G$62), ""), 0)))</f>
        <v>#NUM!</v>
      </c>
      <c r="C93" s="45" t="str">
        <f t="shared" si="10"/>
        <v/>
      </c>
      <c r="D93" s="48" t="str">
        <f t="shared" si="11"/>
        <v/>
      </c>
      <c r="E93" s="49">
        <f>IF(ISNUMBER(D93),SUM(D88:D93),0)</f>
        <v>0</v>
      </c>
      <c r="F93" s="26" t="str">
        <f>IF(OR(F92="Predominant Level Met",F91="Predominant Level Met",F90="Predominant Level Met",F89="Predominant Level Met",F88="Predominant Level Met",F88="Threshold Not Met"),"_",(IF(E93&gt;0.5001,"Predominant Level Met","_")))</f>
        <v>_</v>
      </c>
      <c r="J93" s="9" t="str">
        <f>IF(AND('Covered Services'!Q97&lt;&gt;1,'Covered Services'!E97="OutPt, OON-Other",'Covered Services'!B97&gt;0),'Covered Services'!B97,"")</f>
        <v/>
      </c>
      <c r="K93" s="76" t="str">
        <f>IF(J93="","",'Covered Services'!D97)</f>
        <v/>
      </c>
      <c r="L93" s="43" t="str">
        <f t="array" ref="L93">IF(COUNTIF($J$6:$J$207,"?*")&lt;ROW(J93)-5,"",INDEX(J:J,SMALL(IF(J$6:J$207&lt;&gt;"",ROW(J$6:J$207)),ROWS(J$6:J93))))</f>
        <v/>
      </c>
      <c r="M93" s="43" t="str">
        <f t="array" ref="M93">IF(COUNTIF($J$6:$J$207,"?*")&lt;ROW(K93)-5,"",INDEX(K:K,SMALL(IF(K$6:K$207&lt;&gt;"",ROW(K$6:K$207)),ROWS(K$6:K93))))</f>
        <v/>
      </c>
    </row>
    <row r="94" spans="2:13" ht="16.5" thickBot="1" x14ac:dyDescent="0.3">
      <c r="B94" s="56" t="s">
        <v>34</v>
      </c>
      <c r="C94" s="28">
        <f>SUM(C88:C93)</f>
        <v>0</v>
      </c>
      <c r="D94" s="11"/>
      <c r="E94" s="11"/>
      <c r="F94" s="12"/>
      <c r="J94" s="9" t="str">
        <f>IF(AND('Covered Services'!Q98&lt;&gt;1,'Covered Services'!E98="OutPt, OON-Other",'Covered Services'!B98&gt;0),'Covered Services'!B98,"")</f>
        <v/>
      </c>
      <c r="K94" s="76" t="str">
        <f>IF(J94="","",'Covered Services'!D98)</f>
        <v/>
      </c>
      <c r="L94" s="43" t="str">
        <f t="array" ref="L94">IF(COUNTIF($J$6:$J$207,"?*")&lt;ROW(J94)-5,"",INDEX(J:J,SMALL(IF(J$6:J$207&lt;&gt;"",ROW(J$6:J$207)),ROWS(J$6:J94))))</f>
        <v/>
      </c>
      <c r="M94" s="43" t="str">
        <f t="array" ref="M94">IF(COUNTIF($J$6:$J$207,"?*")&lt;ROW(K94)-5,"",INDEX(K:K,SMALL(IF(K$6:K$207&lt;&gt;"",ROW(K$6:K$207)),ROWS(K$6:K94))))</f>
        <v/>
      </c>
    </row>
    <row r="95" spans="2:13" ht="15.75" x14ac:dyDescent="0.25">
      <c r="B95" s="60"/>
      <c r="C95" s="19"/>
      <c r="D95" s="20"/>
      <c r="E95" s="20"/>
      <c r="F95" s="25"/>
      <c r="J95" s="9" t="str">
        <f>IF(AND('Covered Services'!Q99&lt;&gt;1,'Covered Services'!E99="OutPt, OON-Other",'Covered Services'!B99&gt;0),'Covered Services'!B99,"")</f>
        <v/>
      </c>
      <c r="K95" s="76" t="str">
        <f>IF(J95="","",'Covered Services'!D99)</f>
        <v/>
      </c>
      <c r="L95" s="43" t="str">
        <f t="array" ref="L95">IF(COUNTIF($J$6:$J$207,"?*")&lt;ROW(J95)-5,"",INDEX(J:J,SMALL(IF(J$6:J$207&lt;&gt;"",ROW(J$6:J$207)),ROWS(J$6:J95))))</f>
        <v/>
      </c>
      <c r="M95" s="43" t="str">
        <f t="array" ref="M95">IF(COUNTIF($J$6:$J$207,"?*")&lt;ROW(K95)-5,"",INDEX(K:K,SMALL(IF(K$6:K$207&lt;&gt;"",ROW(K$6:K$207)),ROWS(K$6:K95))))</f>
        <v/>
      </c>
    </row>
    <row r="96" spans="2:13" ht="94.5" x14ac:dyDescent="0.25">
      <c r="B96" s="54" t="s">
        <v>26</v>
      </c>
      <c r="C96" s="7" t="s">
        <v>27</v>
      </c>
      <c r="D96" s="7" t="s">
        <v>38</v>
      </c>
      <c r="E96" s="8" t="s">
        <v>28</v>
      </c>
      <c r="F96" s="64" t="s">
        <v>25</v>
      </c>
      <c r="G96" s="51" t="str">
        <f>IF(F97="Threshold Not Met","No such limits shall be applied","")</f>
        <v/>
      </c>
      <c r="J96" s="9" t="str">
        <f>IF(AND('Covered Services'!Q100&lt;&gt;1,'Covered Services'!E100="OutPt, OON-Other",'Covered Services'!B100&gt;0),'Covered Services'!B100,"")</f>
        <v/>
      </c>
      <c r="K96" s="76" t="str">
        <f>IF(J96="","",'Covered Services'!D100)</f>
        <v/>
      </c>
      <c r="L96" s="43" t="str">
        <f t="array" ref="L96">IF(COUNTIF($J$6:$J$207,"?*")&lt;ROW(J96)-5,"",INDEX(J:J,SMALL(IF(J$6:J$207&lt;&gt;"",ROW(J$6:J$207)),ROWS(J$6:J96))))</f>
        <v/>
      </c>
      <c r="M96" s="43" t="str">
        <f t="array" ref="M96">IF(COUNTIF($J$6:$J$207,"?*")&lt;ROW(K96)-5,"",INDEX(K:K,SMALL(IF(K$6:K$207&lt;&gt;"",ROW(K$6:K$207)),ROWS(K$6:K96))))</f>
        <v/>
      </c>
    </row>
    <row r="97" spans="2:13" ht="15.75" x14ac:dyDescent="0.25">
      <c r="B97" s="63" t="e">
        <f t="array" ref="B97">IFERROR(SMALL(IF((COUNTIF($B$96:B96, $H$6:$H$62)=0)*ISNUMBER($H$6:$H$62), $H$6:$H$62, "A"), 1), INDEX($H$6:$H$62, MATCH(SMALL(IF(ISTEXT($H$6:$H$62)*(COUNTIF(B$96:$B96, $H$6:$H$62)=0), COUNTIF($H$6:$H$62, "&lt;"&amp;$H$6:$H$62), ""), 1), IF(ISTEXT($H$6:$H$62), COUNTIF($H$6:$H$62, "&lt;"&amp;$H$6:$H$62), ""), 0)))</f>
        <v>#NUM!</v>
      </c>
      <c r="C97" s="45" t="str">
        <f t="shared" ref="C97:C102" si="12">IF(ISNUMBER(B97),SUMIF($H$6:$H$62,B97,$C$6:$C$62),"")</f>
        <v/>
      </c>
      <c r="D97" s="48" t="str">
        <f t="shared" ref="D97:D102" si="13">IF(ISNUMBER(C97),C97/$C$103,"")</f>
        <v/>
      </c>
      <c r="E97" s="49">
        <f>IF(ISNUMBER(D97),D97,0)</f>
        <v>0</v>
      </c>
      <c r="F97" s="47" t="str">
        <f>IF(AND(H64&gt;0,H66&lt;2/3),"Threshold Not Met",IF(E97&gt;0.5001,"Predominant Level Met","_"))</f>
        <v>_</v>
      </c>
      <c r="J97" s="9" t="str">
        <f>IF(AND('Covered Services'!Q101&lt;&gt;1,'Covered Services'!E101="OutPt, OON-Other",'Covered Services'!B101&gt;0),'Covered Services'!B101,"")</f>
        <v/>
      </c>
      <c r="K97" s="76" t="str">
        <f>IF(J97="","",'Covered Services'!D101)</f>
        <v/>
      </c>
      <c r="L97" s="43" t="str">
        <f t="array" ref="L97">IF(COUNTIF($J$6:$J$207,"?*")&lt;ROW(J97)-5,"",INDEX(J:J,SMALL(IF(J$6:J$207&lt;&gt;"",ROW(J$6:J$207)),ROWS(J$6:J97))))</f>
        <v/>
      </c>
      <c r="M97" s="43" t="str">
        <f t="array" ref="M97">IF(COUNTIF($J$6:$J$207,"?*")&lt;ROW(K97)-5,"",INDEX(K:K,SMALL(IF(K$6:K$207&lt;&gt;"",ROW(K$6:K$207)),ROWS(K$6:K97))))</f>
        <v/>
      </c>
    </row>
    <row r="98" spans="2:13" ht="15.75" x14ac:dyDescent="0.25">
      <c r="B98" s="63" t="e">
        <f t="array" ref="B98">IFERROR(SMALL(IF((COUNTIF($B$96:B97, $H$6:$H$62)=0)*ISNUMBER($H$6:$H$62), $H$6:$H$62, "A"), 1), INDEX($H$6:$H$62, MATCH(SMALL(IF(ISTEXT($H$6:$H$62)*(COUNTIF(B$96:$B97, $H$6:$H$62)=0), COUNTIF($H$6:$H$62, "&lt;"&amp;$H$6:$H$62), ""), 1), IF(ISTEXT($H$6:$H$62), COUNTIF($H$6:$H$62, "&lt;"&amp;$H$6:$H$62), ""), 0)))</f>
        <v>#NUM!</v>
      </c>
      <c r="C98" s="45" t="str">
        <f t="shared" si="12"/>
        <v/>
      </c>
      <c r="D98" s="48" t="str">
        <f t="shared" si="13"/>
        <v/>
      </c>
      <c r="E98" s="49">
        <f>IF(ISNUMBER(D98),SUM(D97:D98),0)</f>
        <v>0</v>
      </c>
      <c r="F98" s="26" t="str">
        <f>IF(OR(F97="Predominant Level Met",F97="Threshold Not Met"),"_",(IF(E98&gt;0.5001,"Predominant Level Met","_")))</f>
        <v>_</v>
      </c>
      <c r="J98" s="9" t="str">
        <f>IF(AND('Covered Services'!Q102&lt;&gt;1,'Covered Services'!E102="OutPt, OON-Other",'Covered Services'!B102&gt;0),'Covered Services'!B102,"")</f>
        <v/>
      </c>
      <c r="K98" s="76" t="str">
        <f>IF(J98="","",'Covered Services'!D102)</f>
        <v/>
      </c>
      <c r="L98" s="43" t="str">
        <f t="array" ref="L98">IF(COUNTIF($J$6:$J$207,"?*")&lt;ROW(J98)-5,"",INDEX(J:J,SMALL(IF(J$6:J$207&lt;&gt;"",ROW(J$6:J$207)),ROWS(J$6:J98))))</f>
        <v/>
      </c>
      <c r="M98" s="43" t="str">
        <f t="array" ref="M98">IF(COUNTIF($J$6:$J$207,"?*")&lt;ROW(K98)-5,"",INDEX(K:K,SMALL(IF(K$6:K$207&lt;&gt;"",ROW(K$6:K$207)),ROWS(K$6:K98))))</f>
        <v/>
      </c>
    </row>
    <row r="99" spans="2:13" ht="15.75" x14ac:dyDescent="0.25">
      <c r="B99" s="63" t="e">
        <f t="array" ref="B99">IFERROR(SMALL(IF((COUNTIF($B$96:B98, $H$6:$H$62)=0)*ISNUMBER($H$6:$H$62), $H$6:$H$62, "A"), 1), INDEX($H$6:$H$62, MATCH(SMALL(IF(ISTEXT($H$6:$H$62)*(COUNTIF(B$96:$B98, $H$6:$H$62)=0), COUNTIF($H$6:$H$62, "&lt;"&amp;$H$6:$H$62), ""), 1), IF(ISTEXT($H$6:$H$62), COUNTIF($H$6:$H$62, "&lt;"&amp;$H$6:$H$62), ""), 0)))</f>
        <v>#NUM!</v>
      </c>
      <c r="C99" s="45" t="str">
        <f t="shared" si="12"/>
        <v/>
      </c>
      <c r="D99" s="48" t="str">
        <f t="shared" si="13"/>
        <v/>
      </c>
      <c r="E99" s="49">
        <f>IF(ISNUMBER(D99),SUM(D97:D99),0)</f>
        <v>0</v>
      </c>
      <c r="F99" s="26" t="str">
        <f>IF(OR(F98="Predominant Level Met",F97="Predominant Level Met",F97="Threshold Not Met"),"_",(IF(E99&gt;0.5001,"Predominant Level Met","_")))</f>
        <v>_</v>
      </c>
      <c r="J99" s="9" t="str">
        <f>IF(AND('Covered Services'!Q103&lt;&gt;1,'Covered Services'!E103="OutPt, OON-Other",'Covered Services'!B103&gt;0),'Covered Services'!B103,"")</f>
        <v/>
      </c>
      <c r="K99" s="76" t="str">
        <f>IF(J99="","",'Covered Services'!D103)</f>
        <v/>
      </c>
      <c r="L99" s="43" t="str">
        <f t="array" ref="L99">IF(COUNTIF($J$6:$J$207,"?*")&lt;ROW(J99)-5,"",INDEX(J:J,SMALL(IF(J$6:J$207&lt;&gt;"",ROW(J$6:J$207)),ROWS(J$6:J99))))</f>
        <v/>
      </c>
      <c r="M99" s="43" t="str">
        <f t="array" ref="M99">IF(COUNTIF($J$6:$J$207,"?*")&lt;ROW(K99)-5,"",INDEX(K:K,SMALL(IF(K$6:K$207&lt;&gt;"",ROW(K$6:K$207)),ROWS(K$6:K99))))</f>
        <v/>
      </c>
    </row>
    <row r="100" spans="2:13" ht="15.75" x14ac:dyDescent="0.25">
      <c r="B100" s="63" t="e">
        <f t="array" ref="B100">IFERROR(SMALL(IF((COUNTIF($B$96:B99, $H$6:$H$62)=0)*ISNUMBER($H$6:$H$62), $H$6:$H$62, "A"), 1), INDEX($H$6:$H$62, MATCH(SMALL(IF(ISTEXT($H$6:$H$62)*(COUNTIF(B$96:$B99, $H$6:$H$62)=0), COUNTIF($H$6:$H$62, "&lt;"&amp;$H$6:$H$62), ""), 1), IF(ISTEXT($H$6:$H$62), COUNTIF($H$6:$H$62, "&lt;"&amp;$H$6:$H$62), ""), 0)))</f>
        <v>#NUM!</v>
      </c>
      <c r="C100" s="45" t="str">
        <f t="shared" si="12"/>
        <v/>
      </c>
      <c r="D100" s="48" t="str">
        <f t="shared" si="13"/>
        <v/>
      </c>
      <c r="E100" s="49">
        <f>IF(ISNUMBER(D100),SUM(D97:D100),0)</f>
        <v>0</v>
      </c>
      <c r="F100" s="26" t="str">
        <f>IF(OR(F99="Predominant Level Met",F98="Predominant Level Met",F97="Predominant Level Met",F97="Threshold Not Met"),"_",(IF(E100&gt;0.5001,"Predominant Level Met","_")))</f>
        <v>_</v>
      </c>
      <c r="J100" s="9" t="str">
        <f>IF(AND('Covered Services'!Q104&lt;&gt;1,'Covered Services'!E104="OutPt, OON-Other",'Covered Services'!B104&gt;0),'Covered Services'!B104,"")</f>
        <v/>
      </c>
      <c r="K100" s="76" t="str">
        <f>IF(J100="","",'Covered Services'!D104)</f>
        <v/>
      </c>
      <c r="L100" s="43" t="str">
        <f t="array" ref="L100">IF(COUNTIF($J$6:$J$207,"?*")&lt;ROW(J100)-5,"",INDEX(J:J,SMALL(IF(J$6:J$207&lt;&gt;"",ROW(J$6:J$207)),ROWS(J$6:J100))))</f>
        <v/>
      </c>
      <c r="M100" s="43" t="str">
        <f t="array" ref="M100">IF(COUNTIF($J$6:$J$207,"?*")&lt;ROW(K100)-5,"",INDEX(K:K,SMALL(IF(K$6:K$207&lt;&gt;"",ROW(K$6:K$207)),ROWS(K$6:K100))))</f>
        <v/>
      </c>
    </row>
    <row r="101" spans="2:13" ht="15.75" x14ac:dyDescent="0.25">
      <c r="B101" s="63" t="e">
        <f t="array" ref="B101">IFERROR(SMALL(IF((COUNTIF($B$96:B100, $H$6:$H$62)=0)*ISNUMBER($H$6:$H$62), $H$6:$H$62, "A"), 1), INDEX($H$6:$H$62, MATCH(SMALL(IF(ISTEXT($H$6:$H$62)*(COUNTIF(B$96:$B100, $H$6:$H$62)=0), COUNTIF($H$6:$H$62, "&lt;"&amp;$H$6:$H$62), ""), 1), IF(ISTEXT($H$6:$H$62), COUNTIF($H$6:$H$62, "&lt;"&amp;$H$6:$H$62), ""), 0)))</f>
        <v>#NUM!</v>
      </c>
      <c r="C101" s="45" t="str">
        <f t="shared" si="12"/>
        <v/>
      </c>
      <c r="D101" s="48" t="str">
        <f t="shared" si="13"/>
        <v/>
      </c>
      <c r="E101" s="49">
        <f>IF(ISNUMBER(D101),SUM(D97:D101),0)</f>
        <v>0</v>
      </c>
      <c r="F101" s="26" t="str">
        <f>IF(OR(F100="Predominant Level Met",F99="Predominant Level Met",F98="Predominant Level Met",F97="Predominant Level Met",F97="Threshold Not Met"),"_",(IF(E101&gt;0.5001,"Predominant Level Met","_")))</f>
        <v>_</v>
      </c>
      <c r="J101" s="9" t="str">
        <f>IF(AND('Covered Services'!Q105&lt;&gt;1,'Covered Services'!E105="OutPt, OON-Other",'Covered Services'!B105&gt;0),'Covered Services'!B105,"")</f>
        <v/>
      </c>
      <c r="K101" s="76" t="str">
        <f>IF(J101="","",'Covered Services'!D105)</f>
        <v/>
      </c>
      <c r="L101" s="43" t="str">
        <f t="array" ref="L101">IF(COUNTIF($J$6:$J$207,"?*")&lt;ROW(J101)-5,"",INDEX(J:J,SMALL(IF(J$6:J$207&lt;&gt;"",ROW(J$6:J$207)),ROWS(J$6:J101))))</f>
        <v/>
      </c>
      <c r="M101" s="43" t="str">
        <f t="array" ref="M101">IF(COUNTIF($J$6:$J$207,"?*")&lt;ROW(K101)-5,"",INDEX(K:K,SMALL(IF(K$6:K$207&lt;&gt;"",ROW(K$6:K$207)),ROWS(K$6:K101))))</f>
        <v/>
      </c>
    </row>
    <row r="102" spans="2:13" ht="15.75" x14ac:dyDescent="0.25">
      <c r="B102" s="63" t="e">
        <f t="array" ref="B102">IFERROR(SMALL(IF((COUNTIF($B$96:B101, $H$6:$H$62)=0)*ISNUMBER($H$6:$H$62), $H$6:$H$62, "A"), 1), INDEX($H$6:$H$62, MATCH(SMALL(IF(ISTEXT($H$6:$H$62)*(COUNTIF(B$96:$B101, $H$6:$H$62)=0), COUNTIF($H$6:$H$62, "&lt;"&amp;$H$6:$H$62), ""), 1), IF(ISTEXT($H$6:$H$62), COUNTIF($H$6:$H$62, "&lt;"&amp;$H$6:$H$62), ""), 0)))</f>
        <v>#NUM!</v>
      </c>
      <c r="C102" s="45" t="str">
        <f t="shared" si="12"/>
        <v/>
      </c>
      <c r="D102" s="48" t="str">
        <f t="shared" si="13"/>
        <v/>
      </c>
      <c r="E102" s="49">
        <f>IF(ISNUMBER(D102),SUM(D97:D102),0)</f>
        <v>0</v>
      </c>
      <c r="F102" s="26" t="str">
        <f>IF(OR(F101="Predominant Level Met",F100="Predominant Level Met",F99="Predominant Level Met",F98="Predominant Level Met",F97="Predominant Level Met",F97="Threshold Not Met"),"_",(IF(E102&gt;0.5001,"Predominant Level Met","_")))</f>
        <v>_</v>
      </c>
      <c r="J102" s="9" t="str">
        <f>IF(AND('Covered Services'!Q106&lt;&gt;1,'Covered Services'!E106="OutPt, OON-Other",'Covered Services'!B106&gt;0),'Covered Services'!B106,"")</f>
        <v/>
      </c>
      <c r="K102" s="76" t="str">
        <f>IF(J102="","",'Covered Services'!D106)</f>
        <v/>
      </c>
      <c r="L102" s="43" t="str">
        <f t="array" ref="L102">IF(COUNTIF($J$6:$J$207,"?*")&lt;ROW(J102)-5,"",INDEX(J:J,SMALL(IF(J$6:J$207&lt;&gt;"",ROW(J$6:J$207)),ROWS(J$6:J102))))</f>
        <v/>
      </c>
      <c r="M102" s="43" t="str">
        <f t="array" ref="M102">IF(COUNTIF($J$6:$J$207,"?*")&lt;ROW(K102)-5,"",INDEX(K:K,SMALL(IF(K$6:K$207&lt;&gt;"",ROW(K$6:K$207)),ROWS(K$6:K102))))</f>
        <v/>
      </c>
    </row>
    <row r="103" spans="2:13" ht="16.5" thickBot="1" x14ac:dyDescent="0.3">
      <c r="B103" s="61" t="s">
        <v>35</v>
      </c>
      <c r="C103" s="30">
        <f>SUM(C97:C102)</f>
        <v>0</v>
      </c>
      <c r="D103" s="11"/>
      <c r="E103" s="11"/>
      <c r="F103" s="12"/>
      <c r="J103" s="9" t="str">
        <f>IF(AND('Covered Services'!Q107&lt;&gt;1,'Covered Services'!E107="OutPt, OON-Other",'Covered Services'!B107&gt;0),'Covered Services'!B107,"")</f>
        <v/>
      </c>
      <c r="K103" s="76" t="str">
        <f>IF(J103="","",'Covered Services'!D107)</f>
        <v/>
      </c>
      <c r="L103" s="43" t="str">
        <f t="array" ref="L103">IF(COUNTIF($J$6:$J$207,"?*")&lt;ROW(J103)-5,"",INDEX(J:J,SMALL(IF(J$6:J$207&lt;&gt;"",ROW(J$6:J$207)),ROWS(J$6:J103))))</f>
        <v/>
      </c>
      <c r="M103" s="43" t="str">
        <f t="array" ref="M103">IF(COUNTIF($J$6:$J$207,"?*")&lt;ROW(K103)-5,"",INDEX(K:K,SMALL(IF(K$6:K$207&lt;&gt;"",ROW(K$6:K$207)),ROWS(K$6:K103))))</f>
        <v/>
      </c>
    </row>
    <row r="104" spans="2:13" ht="16.5" thickBot="1" x14ac:dyDescent="0.3">
      <c r="B104" s="62"/>
      <c r="C104" s="27"/>
      <c r="D104" s="16"/>
      <c r="E104" s="16"/>
      <c r="F104" s="17"/>
      <c r="J104" s="9" t="str">
        <f>IF(AND('Covered Services'!Q108&lt;&gt;1,'Covered Services'!E108="OutPt, OON-Other",'Covered Services'!B108&gt;0),'Covered Services'!B108,"")</f>
        <v/>
      </c>
      <c r="K104" s="76" t="str">
        <f>IF(J104="","",'Covered Services'!D108)</f>
        <v/>
      </c>
      <c r="L104" s="43" t="str">
        <f t="array" ref="L104">IF(COUNTIF($J$6:$J$207,"?*")&lt;ROW(J104)-5,"",INDEX(J:J,SMALL(IF(J$6:J$207&lt;&gt;"",ROW(J$6:J$207)),ROWS(J$6:J104))))</f>
        <v/>
      </c>
      <c r="M104" s="43" t="str">
        <f t="array" ref="M104">IF(COUNTIF($J$6:$J$207,"?*")&lt;ROW(K104)-5,"",INDEX(K:K,SMALL(IF(K$6:K$207&lt;&gt;"",ROW(K$6:K$207)),ROWS(K$6:K104))))</f>
        <v/>
      </c>
    </row>
    <row r="105" spans="2:13" x14ac:dyDescent="0.25">
      <c r="B105" s="11"/>
      <c r="C105" s="11"/>
      <c r="D105" s="11"/>
      <c r="E105" s="11"/>
      <c r="F105" s="11"/>
      <c r="J105" s="9" t="str">
        <f>IF(AND('Covered Services'!Q109&lt;&gt;1,'Covered Services'!E109="OutPt, OON-Other",'Covered Services'!B109&gt;0),'Covered Services'!B109,"")</f>
        <v/>
      </c>
      <c r="K105" s="76" t="str">
        <f>IF(J105="","",'Covered Services'!D109)</f>
        <v/>
      </c>
      <c r="L105" s="43" t="str">
        <f t="array" ref="L105">IF(COUNTIF($J$6:$J$207,"?*")&lt;ROW(J105)-5,"",INDEX(J:J,SMALL(IF(J$6:J$207&lt;&gt;"",ROW(J$6:J$207)),ROWS(J$6:J105))))</f>
        <v/>
      </c>
      <c r="M105" s="43" t="str">
        <f t="array" ref="M105">IF(COUNTIF($J$6:$J$207,"?*")&lt;ROW(K105)-5,"",INDEX(K:K,SMALL(IF(K$6:K$207&lt;&gt;"",ROW(K$6:K$207)),ROWS(K$6:K105))))</f>
        <v/>
      </c>
    </row>
    <row r="106" spans="2:13" x14ac:dyDescent="0.25">
      <c r="B106" s="11"/>
      <c r="C106" s="11"/>
      <c r="D106" s="11"/>
      <c r="E106" s="11"/>
      <c r="F106" s="11"/>
      <c r="J106" s="9" t="str">
        <f>IF(AND('Covered Services'!Q110&lt;&gt;1,'Covered Services'!E110="OutPt, OON-Other",'Covered Services'!B110&gt;0),'Covered Services'!B110,"")</f>
        <v/>
      </c>
      <c r="K106" s="76" t="str">
        <f>IF(J106="","",'Covered Services'!D110)</f>
        <v/>
      </c>
      <c r="L106" s="43" t="str">
        <f t="array" ref="L106">IF(COUNTIF($J$6:$J$207,"?*")&lt;ROW(J106)-5,"",INDEX(J:J,SMALL(IF(J$6:J$207&lt;&gt;"",ROW(J$6:J$207)),ROWS(J$6:J106))))</f>
        <v/>
      </c>
      <c r="M106" s="43" t="str">
        <f t="array" ref="M106">IF(COUNTIF($J$6:$J$207,"?*")&lt;ROW(K106)-5,"",INDEX(K:K,SMALL(IF(K$6:K$207&lt;&gt;"",ROW(K$6:K$207)),ROWS(K$6:K106))))</f>
        <v/>
      </c>
    </row>
    <row r="107" spans="2:13" x14ac:dyDescent="0.25">
      <c r="B107" s="11"/>
      <c r="C107" s="11"/>
      <c r="D107" s="11"/>
      <c r="E107" s="11"/>
      <c r="F107" s="11"/>
      <c r="J107" s="9" t="str">
        <f>IF(AND('Covered Services'!Q111&lt;&gt;1,'Covered Services'!E111="OutPt, OON-Other",'Covered Services'!B111&gt;0),'Covered Services'!B111,"")</f>
        <v/>
      </c>
      <c r="K107" s="76" t="str">
        <f>IF(J107="","",'Covered Services'!D111)</f>
        <v/>
      </c>
      <c r="L107" s="43" t="str">
        <f t="array" ref="L107">IF(COUNTIF($J$6:$J$207,"?*")&lt;ROW(J107)-5,"",INDEX(J:J,SMALL(IF(J$6:J$207&lt;&gt;"",ROW(J$6:J$207)),ROWS(J$6:J107))))</f>
        <v/>
      </c>
      <c r="M107" s="43" t="str">
        <f t="array" ref="M107">IF(COUNTIF($J$6:$J$207,"?*")&lt;ROW(K107)-5,"",INDEX(K:K,SMALL(IF(K$6:K$207&lt;&gt;"",ROW(K$6:K$207)),ROWS(K$6:K107))))</f>
        <v/>
      </c>
    </row>
    <row r="108" spans="2:13" x14ac:dyDescent="0.25">
      <c r="J108" s="9" t="str">
        <f>IF(AND('Covered Services'!Q112&lt;&gt;1,'Covered Services'!E112="OutPt, OON-Other",'Covered Services'!B112&gt;0),'Covered Services'!B112,"")</f>
        <v/>
      </c>
      <c r="K108" s="76" t="str">
        <f>IF(J108="","",'Covered Services'!D112)</f>
        <v/>
      </c>
      <c r="L108" s="43" t="str">
        <f t="array" ref="L108">IF(COUNTIF($J$6:$J$207,"?*")&lt;ROW(J108)-5,"",INDEX(J:J,SMALL(IF(J$6:J$207&lt;&gt;"",ROW(J$6:J$207)),ROWS(J$6:J108))))</f>
        <v/>
      </c>
      <c r="M108" s="43" t="str">
        <f t="array" ref="M108">IF(COUNTIF($J$6:$J$207,"?*")&lt;ROW(K108)-5,"",INDEX(K:K,SMALL(IF(K$6:K$207&lt;&gt;"",ROW(K$6:K$207)),ROWS(K$6:K108))))</f>
        <v/>
      </c>
    </row>
    <row r="109" spans="2:13" x14ac:dyDescent="0.25">
      <c r="J109" s="9" t="str">
        <f>IF(AND('Covered Services'!Q113&lt;&gt;1,'Covered Services'!E113="OutPt, OON-Other",'Covered Services'!B113&gt;0),'Covered Services'!B113,"")</f>
        <v/>
      </c>
      <c r="K109" s="76" t="str">
        <f>IF(J109="","",'Covered Services'!D113)</f>
        <v/>
      </c>
      <c r="L109" s="43" t="str">
        <f t="array" ref="L109">IF(COUNTIF($J$6:$J$207,"?*")&lt;ROW(J109)-5,"",INDEX(J:J,SMALL(IF(J$6:J$207&lt;&gt;"",ROW(J$6:J$207)),ROWS(J$6:J109))))</f>
        <v/>
      </c>
      <c r="M109" s="43" t="str">
        <f t="array" ref="M109">IF(COUNTIF($J$6:$J$207,"?*")&lt;ROW(K109)-5,"",INDEX(K:K,SMALL(IF(K$6:K$207&lt;&gt;"",ROW(K$6:K$207)),ROWS(K$6:K109))))</f>
        <v/>
      </c>
    </row>
    <row r="110" spans="2:13" x14ac:dyDescent="0.25">
      <c r="J110" s="9" t="str">
        <f>IF(AND('Covered Services'!Q114&lt;&gt;1,'Covered Services'!E114="OutPt, OON-Other",'Covered Services'!B114&gt;0),'Covered Services'!B114,"")</f>
        <v/>
      </c>
      <c r="K110" s="76" t="str">
        <f>IF(J110="","",'Covered Services'!D114)</f>
        <v/>
      </c>
      <c r="L110" s="43" t="str">
        <f t="array" ref="L110">IF(COUNTIF($J$6:$J$207,"?*")&lt;ROW(J110)-5,"",INDEX(J:J,SMALL(IF(J$6:J$207&lt;&gt;"",ROW(J$6:J$207)),ROWS(J$6:J110))))</f>
        <v/>
      </c>
      <c r="M110" s="43" t="str">
        <f t="array" ref="M110">IF(COUNTIF($J$6:$J$207,"?*")&lt;ROW(K110)-5,"",INDEX(K:K,SMALL(IF(K$6:K$207&lt;&gt;"",ROW(K$6:K$207)),ROWS(K$6:K110))))</f>
        <v/>
      </c>
    </row>
    <row r="111" spans="2:13" x14ac:dyDescent="0.25">
      <c r="J111" s="9" t="str">
        <f>IF(AND('Covered Services'!Q115&lt;&gt;1,'Covered Services'!E115="OutPt, OON-Other",'Covered Services'!B115&gt;0),'Covered Services'!B115,"")</f>
        <v/>
      </c>
      <c r="K111" s="76" t="str">
        <f>IF(J111="","",'Covered Services'!D115)</f>
        <v/>
      </c>
      <c r="L111" s="43" t="str">
        <f t="array" ref="L111">IF(COUNTIF($J$6:$J$207,"?*")&lt;ROW(J111)-5,"",INDEX(J:J,SMALL(IF(J$6:J$207&lt;&gt;"",ROW(J$6:J$207)),ROWS(J$6:J111))))</f>
        <v/>
      </c>
      <c r="M111" s="43" t="str">
        <f t="array" ref="M111">IF(COUNTIF($J$6:$J$207,"?*")&lt;ROW(K111)-5,"",INDEX(K:K,SMALL(IF(K$6:K$207&lt;&gt;"",ROW(K$6:K$207)),ROWS(K$6:K111))))</f>
        <v/>
      </c>
    </row>
    <row r="112" spans="2:13" x14ac:dyDescent="0.25">
      <c r="J112" s="9" t="str">
        <f>IF(AND('Covered Services'!Q116&lt;&gt;1,'Covered Services'!E116="OutPt, OON-Other",'Covered Services'!B116&gt;0),'Covered Services'!B116,"")</f>
        <v/>
      </c>
      <c r="K112" s="76" t="str">
        <f>IF(J112="","",'Covered Services'!D116)</f>
        <v/>
      </c>
      <c r="L112" s="43" t="str">
        <f t="array" ref="L112">IF(COUNTIF($J$6:$J$207,"?*")&lt;ROW(J112)-5,"",INDEX(J:J,SMALL(IF(J$6:J$207&lt;&gt;"",ROW(J$6:J$207)),ROWS(J$6:J112))))</f>
        <v/>
      </c>
      <c r="M112" s="43" t="str">
        <f t="array" ref="M112">IF(COUNTIF($J$6:$J$207,"?*")&lt;ROW(K112)-5,"",INDEX(K:K,SMALL(IF(K$6:K$207&lt;&gt;"",ROW(K$6:K$207)),ROWS(K$6:K112))))</f>
        <v/>
      </c>
    </row>
    <row r="113" spans="10:13" x14ac:dyDescent="0.25">
      <c r="J113" s="9" t="str">
        <f>IF(AND('Covered Services'!Q117&lt;&gt;1,'Covered Services'!E117="OutPt, OON-Other",'Covered Services'!B117&gt;0),'Covered Services'!B117,"")</f>
        <v/>
      </c>
      <c r="K113" s="76" t="str">
        <f>IF(J113="","",'Covered Services'!D117)</f>
        <v/>
      </c>
      <c r="L113" s="43" t="str">
        <f t="array" ref="L113">IF(COUNTIF($J$6:$J$207,"?*")&lt;ROW(J113)-5,"",INDEX(J:J,SMALL(IF(J$6:J$207&lt;&gt;"",ROW(J$6:J$207)),ROWS(J$6:J113))))</f>
        <v/>
      </c>
      <c r="M113" s="43" t="str">
        <f t="array" ref="M113">IF(COUNTIF($J$6:$J$207,"?*")&lt;ROW(K113)-5,"",INDEX(K:K,SMALL(IF(K$6:K$207&lt;&gt;"",ROW(K$6:K$207)),ROWS(K$6:K113))))</f>
        <v/>
      </c>
    </row>
    <row r="114" spans="10:13" x14ac:dyDescent="0.25">
      <c r="J114" s="9" t="str">
        <f>IF(AND('Covered Services'!Q118&lt;&gt;1,'Covered Services'!E118="OutPt, OON-Other",'Covered Services'!B118&gt;0),'Covered Services'!B118,"")</f>
        <v/>
      </c>
      <c r="K114" s="76" t="str">
        <f>IF(J114="","",'Covered Services'!D118)</f>
        <v/>
      </c>
      <c r="L114" s="43" t="str">
        <f t="array" ref="L114">IF(COUNTIF($J$6:$J$207,"?*")&lt;ROW(J114)-5,"",INDEX(J:J,SMALL(IF(J$6:J$207&lt;&gt;"",ROW(J$6:J$207)),ROWS(J$6:J114))))</f>
        <v/>
      </c>
      <c r="M114" s="43" t="str">
        <f t="array" ref="M114">IF(COUNTIF($J$6:$J$207,"?*")&lt;ROW(K114)-5,"",INDEX(K:K,SMALL(IF(K$6:K$207&lt;&gt;"",ROW(K$6:K$207)),ROWS(K$6:K114))))</f>
        <v/>
      </c>
    </row>
    <row r="115" spans="10:13" x14ac:dyDescent="0.25">
      <c r="J115" s="9" t="str">
        <f>IF(AND('Covered Services'!Q119&lt;&gt;1,'Covered Services'!E119="OutPt, OON-Other",'Covered Services'!B119&gt;0),'Covered Services'!B119,"")</f>
        <v/>
      </c>
      <c r="K115" s="76" t="str">
        <f>IF(J115="","",'Covered Services'!D119)</f>
        <v/>
      </c>
      <c r="L115" s="43" t="str">
        <f t="array" ref="L115">IF(COUNTIF($J$6:$J$207,"?*")&lt;ROW(J115)-5,"",INDEX(J:J,SMALL(IF(J$6:J$207&lt;&gt;"",ROW(J$6:J$207)),ROWS(J$6:J115))))</f>
        <v/>
      </c>
      <c r="M115" s="43" t="str">
        <f t="array" ref="M115">IF(COUNTIF($J$6:$J$207,"?*")&lt;ROW(K115)-5,"",INDEX(K:K,SMALL(IF(K$6:K$207&lt;&gt;"",ROW(K$6:K$207)),ROWS(K$6:K115))))</f>
        <v/>
      </c>
    </row>
    <row r="116" spans="10:13" x14ac:dyDescent="0.25">
      <c r="J116" s="9" t="str">
        <f>IF(AND('Covered Services'!Q120&lt;&gt;1,'Covered Services'!E120="OutPt, OON-Other",'Covered Services'!B120&gt;0),'Covered Services'!B120,"")</f>
        <v/>
      </c>
      <c r="K116" s="76" t="str">
        <f>IF(J116="","",'Covered Services'!D120)</f>
        <v/>
      </c>
      <c r="L116" s="43" t="str">
        <f t="array" ref="L116">IF(COUNTIF($J$6:$J$207,"?*")&lt;ROW(J116)-5,"",INDEX(J:J,SMALL(IF(J$6:J$207&lt;&gt;"",ROW(J$6:J$207)),ROWS(J$6:J116))))</f>
        <v/>
      </c>
      <c r="M116" s="43" t="str">
        <f t="array" ref="M116">IF(COUNTIF($J$6:$J$207,"?*")&lt;ROW(K116)-5,"",INDEX(K:K,SMALL(IF(K$6:K$207&lt;&gt;"",ROW(K$6:K$207)),ROWS(K$6:K116))))</f>
        <v/>
      </c>
    </row>
    <row r="117" spans="10:13" x14ac:dyDescent="0.25">
      <c r="J117" s="9" t="str">
        <f>IF(AND('Covered Services'!Q121&lt;&gt;1,'Covered Services'!E121="OutPt, OON-Other",'Covered Services'!B121&gt;0),'Covered Services'!B121,"")</f>
        <v/>
      </c>
      <c r="K117" s="76" t="str">
        <f>IF(J117="","",'Covered Services'!D121)</f>
        <v/>
      </c>
      <c r="L117" s="43" t="str">
        <f t="array" ref="L117">IF(COUNTIF($J$6:$J$207,"?*")&lt;ROW(J117)-5,"",INDEX(J:J,SMALL(IF(J$6:J$207&lt;&gt;"",ROW(J$6:J$207)),ROWS(J$6:J117))))</f>
        <v/>
      </c>
      <c r="M117" s="43" t="str">
        <f t="array" ref="M117">IF(COUNTIF($J$6:$J$207,"?*")&lt;ROW(K117)-5,"",INDEX(K:K,SMALL(IF(K$6:K$207&lt;&gt;"",ROW(K$6:K$207)),ROWS(K$6:K117))))</f>
        <v/>
      </c>
    </row>
    <row r="118" spans="10:13" x14ac:dyDescent="0.25">
      <c r="J118" s="9" t="str">
        <f>IF(AND('Covered Services'!Q122&lt;&gt;1,'Covered Services'!E122="OutPt, OON-Other",'Covered Services'!B122&gt;0),'Covered Services'!B122,"")</f>
        <v/>
      </c>
      <c r="K118" s="76" t="str">
        <f>IF(J118="","",'Covered Services'!D122)</f>
        <v/>
      </c>
      <c r="L118" s="43" t="str">
        <f t="array" ref="L118">IF(COUNTIF($J$6:$J$207,"?*")&lt;ROW(J118)-5,"",INDEX(J:J,SMALL(IF(J$6:J$207&lt;&gt;"",ROW(J$6:J$207)),ROWS(J$6:J118))))</f>
        <v/>
      </c>
      <c r="M118" s="43" t="str">
        <f t="array" ref="M118">IF(COUNTIF($J$6:$J$207,"?*")&lt;ROW(K118)-5,"",INDEX(K:K,SMALL(IF(K$6:K$207&lt;&gt;"",ROW(K$6:K$207)),ROWS(K$6:K118))))</f>
        <v/>
      </c>
    </row>
    <row r="119" spans="10:13" x14ac:dyDescent="0.25">
      <c r="J119" s="9" t="str">
        <f>IF(AND('Covered Services'!Q123&lt;&gt;1,'Covered Services'!E123="OutPt, OON-Other",'Covered Services'!B123&gt;0),'Covered Services'!B123,"")</f>
        <v/>
      </c>
      <c r="K119" s="76" t="str">
        <f>IF(J119="","",'Covered Services'!D123)</f>
        <v/>
      </c>
      <c r="L119" s="43" t="str">
        <f t="array" ref="L119">IF(COUNTIF($J$6:$J$207,"?*")&lt;ROW(J119)-5,"",INDEX(J:J,SMALL(IF(J$6:J$207&lt;&gt;"",ROW(J$6:J$207)),ROWS(J$6:J119))))</f>
        <v/>
      </c>
      <c r="M119" s="43" t="str">
        <f t="array" ref="M119">IF(COUNTIF($J$6:$J$207,"?*")&lt;ROW(K119)-5,"",INDEX(K:K,SMALL(IF(K$6:K$207&lt;&gt;"",ROW(K$6:K$207)),ROWS(K$6:K119))))</f>
        <v/>
      </c>
    </row>
    <row r="120" spans="10:13" x14ac:dyDescent="0.25">
      <c r="J120" s="9" t="str">
        <f>IF(AND('Covered Services'!Q124&lt;&gt;1,'Covered Services'!E124="OutPt, OON-Other",'Covered Services'!B124&gt;0),'Covered Services'!B124,"")</f>
        <v/>
      </c>
      <c r="K120" s="76" t="str">
        <f>IF(J120="","",'Covered Services'!D124)</f>
        <v/>
      </c>
      <c r="L120" s="43" t="str">
        <f t="array" ref="L120">IF(COUNTIF($J$6:$J$207,"?*")&lt;ROW(J120)-5,"",INDEX(J:J,SMALL(IF(J$6:J$207&lt;&gt;"",ROW(J$6:J$207)),ROWS(J$6:J120))))</f>
        <v/>
      </c>
      <c r="M120" s="43" t="str">
        <f t="array" ref="M120">IF(COUNTIF($J$6:$J$207,"?*")&lt;ROW(K120)-5,"",INDEX(K:K,SMALL(IF(K$6:K$207&lt;&gt;"",ROW(K$6:K$207)),ROWS(K$6:K120))))</f>
        <v/>
      </c>
    </row>
    <row r="121" spans="10:13" x14ac:dyDescent="0.25">
      <c r="J121" s="9" t="str">
        <f>IF(AND('Covered Services'!Q125&lt;&gt;1,'Covered Services'!E125="OutPt, OON-Other",'Covered Services'!B125&gt;0),'Covered Services'!B125,"")</f>
        <v/>
      </c>
      <c r="K121" s="76" t="str">
        <f>IF(J121="","",'Covered Services'!D125)</f>
        <v/>
      </c>
      <c r="L121" s="43" t="str">
        <f t="array" ref="L121">IF(COUNTIF($J$6:$J$207,"?*")&lt;ROW(J121)-5,"",INDEX(J:J,SMALL(IF(J$6:J$207&lt;&gt;"",ROW(J$6:J$207)),ROWS(J$6:J121))))</f>
        <v/>
      </c>
      <c r="M121" s="43" t="str">
        <f t="array" ref="M121">IF(COUNTIF($J$6:$J$207,"?*")&lt;ROW(K121)-5,"",INDEX(K:K,SMALL(IF(K$6:K$207&lt;&gt;"",ROW(K$6:K$207)),ROWS(K$6:K121))))</f>
        <v/>
      </c>
    </row>
    <row r="122" spans="10:13" x14ac:dyDescent="0.25">
      <c r="J122" s="9" t="str">
        <f>IF(AND('Covered Services'!Q126&lt;&gt;1,'Covered Services'!E126="OutPt, OON-Other",'Covered Services'!B126&gt;0),'Covered Services'!B126,"")</f>
        <v/>
      </c>
      <c r="K122" s="76" t="str">
        <f>IF(J122="","",'Covered Services'!D126)</f>
        <v/>
      </c>
      <c r="L122" s="43" t="str">
        <f t="array" ref="L122">IF(COUNTIF($J$6:$J$207,"?*")&lt;ROW(J122)-5,"",INDEX(J:J,SMALL(IF(J$6:J$207&lt;&gt;"",ROW(J$6:J$207)),ROWS(J$6:J122))))</f>
        <v/>
      </c>
      <c r="M122" s="43" t="str">
        <f t="array" ref="M122">IF(COUNTIF($J$6:$J$207,"?*")&lt;ROW(K122)-5,"",INDEX(K:K,SMALL(IF(K$6:K$207&lt;&gt;"",ROW(K$6:K$207)),ROWS(K$6:K122))))</f>
        <v/>
      </c>
    </row>
    <row r="123" spans="10:13" x14ac:dyDescent="0.25">
      <c r="J123" s="9" t="str">
        <f>IF(AND('Covered Services'!Q127&lt;&gt;1,'Covered Services'!E127="OutPt, OON-Other",'Covered Services'!B127&gt;0),'Covered Services'!B127,"")</f>
        <v/>
      </c>
      <c r="K123" s="76" t="str">
        <f>IF(J123="","",'Covered Services'!D127)</f>
        <v/>
      </c>
      <c r="L123" s="43" t="str">
        <f t="array" ref="L123">IF(COUNTIF($J$6:$J$207,"?*")&lt;ROW(J123)-5,"",INDEX(J:J,SMALL(IF(J$6:J$207&lt;&gt;"",ROW(J$6:J$207)),ROWS(J$6:J123))))</f>
        <v/>
      </c>
      <c r="M123" s="43" t="str">
        <f t="array" ref="M123">IF(COUNTIF($J$6:$J$207,"?*")&lt;ROW(K123)-5,"",INDEX(K:K,SMALL(IF(K$6:K$207&lt;&gt;"",ROW(K$6:K$207)),ROWS(K$6:K123))))</f>
        <v/>
      </c>
    </row>
    <row r="124" spans="10:13" x14ac:dyDescent="0.25">
      <c r="J124" s="9" t="str">
        <f>IF(AND('Covered Services'!Q128&lt;&gt;1,'Covered Services'!E128="OutPt, OON-Other",'Covered Services'!B128&gt;0),'Covered Services'!B128,"")</f>
        <v/>
      </c>
      <c r="K124" s="76" t="str">
        <f>IF(J124="","",'Covered Services'!D128)</f>
        <v/>
      </c>
      <c r="L124" s="43" t="str">
        <f t="array" ref="L124">IF(COUNTIF($J$6:$J$207,"?*")&lt;ROW(J124)-5,"",INDEX(J:J,SMALL(IF(J$6:J$207&lt;&gt;"",ROW(J$6:J$207)),ROWS(J$6:J124))))</f>
        <v/>
      </c>
      <c r="M124" s="43" t="str">
        <f t="array" ref="M124">IF(COUNTIF($J$6:$J$207,"?*")&lt;ROW(K124)-5,"",INDEX(K:K,SMALL(IF(K$6:K$207&lt;&gt;"",ROW(K$6:K$207)),ROWS(K$6:K124))))</f>
        <v/>
      </c>
    </row>
    <row r="125" spans="10:13" x14ac:dyDescent="0.25">
      <c r="J125" s="9" t="str">
        <f>IF(AND('Covered Services'!Q129&lt;&gt;1,'Covered Services'!E129="OutPt, OON-Other",'Covered Services'!B129&gt;0),'Covered Services'!B129,"")</f>
        <v/>
      </c>
      <c r="K125" s="76" t="str">
        <f>IF(J125="","",'Covered Services'!D129)</f>
        <v/>
      </c>
      <c r="L125" s="43" t="str">
        <f t="array" ref="L125">IF(COUNTIF($J$6:$J$207,"?*")&lt;ROW(J125)-5,"",INDEX(J:J,SMALL(IF(J$6:J$207&lt;&gt;"",ROW(J$6:J$207)),ROWS(J$6:J125))))</f>
        <v/>
      </c>
      <c r="M125" s="43" t="str">
        <f t="array" ref="M125">IF(COUNTIF($J$6:$J$207,"?*")&lt;ROW(K125)-5,"",INDEX(K:K,SMALL(IF(K$6:K$207&lt;&gt;"",ROW(K$6:K$207)),ROWS(K$6:K125))))</f>
        <v/>
      </c>
    </row>
    <row r="126" spans="10:13" x14ac:dyDescent="0.25">
      <c r="J126" s="9" t="str">
        <f>IF(AND('Covered Services'!Q130&lt;&gt;1,'Covered Services'!E130="OutPt, OON-Other",'Covered Services'!B130&gt;0),'Covered Services'!B130,"")</f>
        <v/>
      </c>
      <c r="K126" s="76" t="str">
        <f>IF(J126="","",'Covered Services'!D130)</f>
        <v/>
      </c>
      <c r="L126" s="43" t="str">
        <f t="array" ref="L126">IF(COUNTIF($J$6:$J$207,"?*")&lt;ROW(J126)-5,"",INDEX(J:J,SMALL(IF(J$6:J$207&lt;&gt;"",ROW(J$6:J$207)),ROWS(J$6:J126))))</f>
        <v/>
      </c>
      <c r="M126" s="43" t="str">
        <f t="array" ref="M126">IF(COUNTIF($J$6:$J$207,"?*")&lt;ROW(K126)-5,"",INDEX(K:K,SMALL(IF(K$6:K$207&lt;&gt;"",ROW(K$6:K$207)),ROWS(K$6:K126))))</f>
        <v/>
      </c>
    </row>
    <row r="127" spans="10:13" x14ac:dyDescent="0.25">
      <c r="J127" s="9" t="str">
        <f>IF(AND('Covered Services'!Q131&lt;&gt;1,'Covered Services'!E131="OutPt, OON-Other",'Covered Services'!B131&gt;0),'Covered Services'!B131,"")</f>
        <v/>
      </c>
      <c r="K127" s="76" t="str">
        <f>IF(J127="","",'Covered Services'!D131)</f>
        <v/>
      </c>
      <c r="L127" s="43" t="str">
        <f t="array" ref="L127">IF(COUNTIF($J$6:$J$207,"?*")&lt;ROW(J127)-5,"",INDEX(J:J,SMALL(IF(J$6:J$207&lt;&gt;"",ROW(J$6:J$207)),ROWS(J$6:J127))))</f>
        <v/>
      </c>
      <c r="M127" s="43" t="str">
        <f t="array" ref="M127">IF(COUNTIF($J$6:$J$207,"?*")&lt;ROW(K127)-5,"",INDEX(K:K,SMALL(IF(K$6:K$207&lt;&gt;"",ROW(K$6:K$207)),ROWS(K$6:K127))))</f>
        <v/>
      </c>
    </row>
    <row r="128" spans="10:13" x14ac:dyDescent="0.25">
      <c r="J128" s="9" t="str">
        <f>IF(AND('Covered Services'!Q132&lt;&gt;1,'Covered Services'!E132="OutPt, OON-Other",'Covered Services'!B132&gt;0),'Covered Services'!B132,"")</f>
        <v/>
      </c>
      <c r="K128" s="76" t="str">
        <f>IF(J128="","",'Covered Services'!D132)</f>
        <v/>
      </c>
      <c r="L128" s="43" t="str">
        <f t="array" ref="L128">IF(COUNTIF($J$6:$J$207,"?*")&lt;ROW(J128)-5,"",INDEX(J:J,SMALL(IF(J$6:J$207&lt;&gt;"",ROW(J$6:J$207)),ROWS(J$6:J128))))</f>
        <v/>
      </c>
      <c r="M128" s="43" t="str">
        <f t="array" ref="M128">IF(COUNTIF($J$6:$J$207,"?*")&lt;ROW(K128)-5,"",INDEX(K:K,SMALL(IF(K$6:K$207&lt;&gt;"",ROW(K$6:K$207)),ROWS(K$6:K128))))</f>
        <v/>
      </c>
    </row>
    <row r="129" spans="10:13" x14ac:dyDescent="0.25">
      <c r="J129" s="9" t="str">
        <f>IF(AND('Covered Services'!Q133&lt;&gt;1,'Covered Services'!E133="OutPt, OON-Other",'Covered Services'!B133&gt;0),'Covered Services'!B133,"")</f>
        <v/>
      </c>
      <c r="K129" s="76" t="str">
        <f>IF(J129="","",'Covered Services'!D133)</f>
        <v/>
      </c>
      <c r="L129" s="43" t="str">
        <f t="array" ref="L129">IF(COUNTIF($J$6:$J$207,"?*")&lt;ROW(J129)-5,"",INDEX(J:J,SMALL(IF(J$6:J$207&lt;&gt;"",ROW(J$6:J$207)),ROWS(J$6:J129))))</f>
        <v/>
      </c>
      <c r="M129" s="43" t="str">
        <f t="array" ref="M129">IF(COUNTIF($J$6:$J$207,"?*")&lt;ROW(K129)-5,"",INDEX(K:K,SMALL(IF(K$6:K$207&lt;&gt;"",ROW(K$6:K$207)),ROWS(K$6:K129))))</f>
        <v/>
      </c>
    </row>
    <row r="130" spans="10:13" x14ac:dyDescent="0.25">
      <c r="J130" s="9" t="str">
        <f>IF(AND('Covered Services'!Q134&lt;&gt;1,'Covered Services'!E134="OutPt, OON-Other",'Covered Services'!B134&gt;0),'Covered Services'!B134,"")</f>
        <v/>
      </c>
      <c r="K130" s="76" t="str">
        <f>IF(J130="","",'Covered Services'!D134)</f>
        <v/>
      </c>
      <c r="L130" s="43" t="str">
        <f t="array" ref="L130">IF(COUNTIF($J$6:$J$207,"?*")&lt;ROW(J130)-5,"",INDEX(J:J,SMALL(IF(J$6:J$207&lt;&gt;"",ROW(J$6:J$207)),ROWS(J$6:J130))))</f>
        <v/>
      </c>
      <c r="M130" s="43" t="str">
        <f t="array" ref="M130">IF(COUNTIF($J$6:$J$207,"?*")&lt;ROW(K130)-5,"",INDEX(K:K,SMALL(IF(K$6:K$207&lt;&gt;"",ROW(K$6:K$207)),ROWS(K$6:K130))))</f>
        <v/>
      </c>
    </row>
    <row r="131" spans="10:13" x14ac:dyDescent="0.25">
      <c r="J131" s="9" t="str">
        <f>IF(AND('Covered Services'!Q135&lt;&gt;1,'Covered Services'!E135="OutPt, OON-Other",'Covered Services'!B135&gt;0),'Covered Services'!B135,"")</f>
        <v/>
      </c>
      <c r="K131" s="76" t="str">
        <f>IF(J131="","",'Covered Services'!D135)</f>
        <v/>
      </c>
      <c r="L131" s="43" t="str">
        <f t="array" ref="L131">IF(COUNTIF($J$6:$J$207,"?*")&lt;ROW(J131)-5,"",INDEX(J:J,SMALL(IF(J$6:J$207&lt;&gt;"",ROW(J$6:J$207)),ROWS(J$6:J131))))</f>
        <v/>
      </c>
      <c r="M131" s="43" t="str">
        <f t="array" ref="M131">IF(COUNTIF($J$6:$J$207,"?*")&lt;ROW(K131)-5,"",INDEX(K:K,SMALL(IF(K$6:K$207&lt;&gt;"",ROW(K$6:K$207)),ROWS(K$6:K131))))</f>
        <v/>
      </c>
    </row>
    <row r="132" spans="10:13" x14ac:dyDescent="0.25">
      <c r="J132" s="9" t="str">
        <f>IF(AND('Covered Services'!Q136&lt;&gt;1,'Covered Services'!E136="OutPt, OON-Other",'Covered Services'!B136&gt;0),'Covered Services'!B136,"")</f>
        <v/>
      </c>
      <c r="K132" s="76" t="str">
        <f>IF(J132="","",'Covered Services'!D136)</f>
        <v/>
      </c>
      <c r="L132" s="43" t="str">
        <f t="array" ref="L132">IF(COUNTIF($J$6:$J$207,"?*")&lt;ROW(J132)-5,"",INDEX(J:J,SMALL(IF(J$6:J$207&lt;&gt;"",ROW(J$6:J$207)),ROWS(J$6:J132))))</f>
        <v/>
      </c>
      <c r="M132" s="43" t="str">
        <f t="array" ref="M132">IF(COUNTIF($J$6:$J$207,"?*")&lt;ROW(K132)-5,"",INDEX(K:K,SMALL(IF(K$6:K$207&lt;&gt;"",ROW(K$6:K$207)),ROWS(K$6:K132))))</f>
        <v/>
      </c>
    </row>
    <row r="133" spans="10:13" x14ac:dyDescent="0.25">
      <c r="J133" s="9" t="str">
        <f>IF(AND('Covered Services'!Q137&lt;&gt;1,'Covered Services'!E137="OutPt, OON-Other",'Covered Services'!B137&gt;0),'Covered Services'!B137,"")</f>
        <v/>
      </c>
      <c r="K133" s="76" t="str">
        <f>IF(J133="","",'Covered Services'!D137)</f>
        <v/>
      </c>
      <c r="L133" s="43" t="str">
        <f t="array" ref="L133">IF(COUNTIF($J$6:$J$207,"?*")&lt;ROW(J133)-5,"",INDEX(J:J,SMALL(IF(J$6:J$207&lt;&gt;"",ROW(J$6:J$207)),ROWS(J$6:J133))))</f>
        <v/>
      </c>
      <c r="M133" s="43" t="str">
        <f t="array" ref="M133">IF(COUNTIF($J$6:$J$207,"?*")&lt;ROW(K133)-5,"",INDEX(K:K,SMALL(IF(K$6:K$207&lt;&gt;"",ROW(K$6:K$207)),ROWS(K$6:K133))))</f>
        <v/>
      </c>
    </row>
    <row r="134" spans="10:13" x14ac:dyDescent="0.25">
      <c r="J134" s="9" t="str">
        <f>IF(AND('Covered Services'!Q138&lt;&gt;1,'Covered Services'!E138="OutPt, OON-Other",'Covered Services'!B138&gt;0),'Covered Services'!B138,"")</f>
        <v/>
      </c>
      <c r="K134" s="76" t="str">
        <f>IF(J134="","",'Covered Services'!D138)</f>
        <v/>
      </c>
      <c r="L134" s="43" t="str">
        <f t="array" ref="L134">IF(COUNTIF($J$6:$J$207,"?*")&lt;ROW(J134)-5,"",INDEX(J:J,SMALL(IF(J$6:J$207&lt;&gt;"",ROW(J$6:J$207)),ROWS(J$6:J134))))</f>
        <v/>
      </c>
      <c r="M134" s="43" t="str">
        <f t="array" ref="M134">IF(COUNTIF($J$6:$J$207,"?*")&lt;ROW(K134)-5,"",INDEX(K:K,SMALL(IF(K$6:K$207&lt;&gt;"",ROW(K$6:K$207)),ROWS(K$6:K134))))</f>
        <v/>
      </c>
    </row>
    <row r="135" spans="10:13" x14ac:dyDescent="0.25">
      <c r="J135" s="9" t="str">
        <f>IF(AND('Covered Services'!Q139&lt;&gt;1,'Covered Services'!E139="OutPt, OON-Other",'Covered Services'!B139&gt;0),'Covered Services'!B139,"")</f>
        <v/>
      </c>
      <c r="K135" s="76" t="str">
        <f>IF(J135="","",'Covered Services'!D139)</f>
        <v/>
      </c>
      <c r="L135" s="43" t="str">
        <f t="array" ref="L135">IF(COUNTIF($J$6:$J$207,"?*")&lt;ROW(J135)-5,"",INDEX(J:J,SMALL(IF(J$6:J$207&lt;&gt;"",ROW(J$6:J$207)),ROWS(J$6:J135))))</f>
        <v/>
      </c>
      <c r="M135" s="43" t="str">
        <f t="array" ref="M135">IF(COUNTIF($J$6:$J$207,"?*")&lt;ROW(K135)-5,"",INDEX(K:K,SMALL(IF(K$6:K$207&lt;&gt;"",ROW(K$6:K$207)),ROWS(K$6:K135))))</f>
        <v/>
      </c>
    </row>
    <row r="136" spans="10:13" x14ac:dyDescent="0.25">
      <c r="J136" s="9" t="str">
        <f>IF(AND('Covered Services'!Q140&lt;&gt;1,'Covered Services'!E140="OutPt, OON-Other",'Covered Services'!B140&gt;0),'Covered Services'!B140,"")</f>
        <v/>
      </c>
      <c r="K136" s="76" t="str">
        <f>IF(J136="","",'Covered Services'!D140)</f>
        <v/>
      </c>
      <c r="L136" s="43" t="str">
        <f t="array" ref="L136">IF(COUNTIF($J$6:$J$207,"?*")&lt;ROW(J136)-5,"",INDEX(J:J,SMALL(IF(J$6:J$207&lt;&gt;"",ROW(J$6:J$207)),ROWS(J$6:J136))))</f>
        <v/>
      </c>
      <c r="M136" s="43" t="str">
        <f t="array" ref="M136">IF(COUNTIF($J$6:$J$207,"?*")&lt;ROW(K136)-5,"",INDEX(K:K,SMALL(IF(K$6:K$207&lt;&gt;"",ROW(K$6:K$207)),ROWS(K$6:K136))))</f>
        <v/>
      </c>
    </row>
    <row r="137" spans="10:13" x14ac:dyDescent="0.25">
      <c r="J137" s="9" t="str">
        <f>IF(AND('Covered Services'!Q141&lt;&gt;1,'Covered Services'!E141="OutPt, OON-Other",'Covered Services'!B141&gt;0),'Covered Services'!B141,"")</f>
        <v/>
      </c>
      <c r="K137" s="76" t="str">
        <f>IF(J137="","",'Covered Services'!D141)</f>
        <v/>
      </c>
      <c r="L137" s="43" t="str">
        <f t="array" ref="L137">IF(COUNTIF($J$6:$J$207,"?*")&lt;ROW(J137)-5,"",INDEX(J:J,SMALL(IF(J$6:J$207&lt;&gt;"",ROW(J$6:J$207)),ROWS(J$6:J137))))</f>
        <v/>
      </c>
      <c r="M137" s="43" t="str">
        <f t="array" ref="M137">IF(COUNTIF($J$6:$J$207,"?*")&lt;ROW(K137)-5,"",INDEX(K:K,SMALL(IF(K$6:K$207&lt;&gt;"",ROW(K$6:K$207)),ROWS(K$6:K137))))</f>
        <v/>
      </c>
    </row>
    <row r="138" spans="10:13" x14ac:dyDescent="0.25">
      <c r="J138" s="9" t="str">
        <f>IF(AND('Covered Services'!Q142&lt;&gt;1,'Covered Services'!E142="OutPt, OON-Other",'Covered Services'!B142&gt;0),'Covered Services'!B142,"")</f>
        <v/>
      </c>
      <c r="K138" s="76" t="str">
        <f>IF(J138="","",'Covered Services'!D142)</f>
        <v/>
      </c>
      <c r="L138" s="43" t="str">
        <f t="array" ref="L138">IF(COUNTIF($J$6:$J$207,"?*")&lt;ROW(J138)-5,"",INDEX(J:J,SMALL(IF(J$6:J$207&lt;&gt;"",ROW(J$6:J$207)),ROWS(J$6:J138))))</f>
        <v/>
      </c>
      <c r="M138" s="43" t="str">
        <f t="array" ref="M138">IF(COUNTIF($J$6:$J$207,"?*")&lt;ROW(K138)-5,"",INDEX(K:K,SMALL(IF(K$6:K$207&lt;&gt;"",ROW(K$6:K$207)),ROWS(K$6:K138))))</f>
        <v/>
      </c>
    </row>
    <row r="139" spans="10:13" x14ac:dyDescent="0.25">
      <c r="J139" s="9" t="str">
        <f>IF(AND('Covered Services'!Q143&lt;&gt;1,'Covered Services'!E143="OutPt, OON-Other",'Covered Services'!B143&gt;0),'Covered Services'!B143,"")</f>
        <v/>
      </c>
      <c r="K139" s="76" t="str">
        <f>IF(J139="","",'Covered Services'!D143)</f>
        <v/>
      </c>
      <c r="L139" s="43" t="str">
        <f t="array" ref="L139">IF(COUNTIF($J$6:$J$207,"?*")&lt;ROW(J139)-5,"",INDEX(J:J,SMALL(IF(J$6:J$207&lt;&gt;"",ROW(J$6:J$207)),ROWS(J$6:J139))))</f>
        <v/>
      </c>
      <c r="M139" s="43" t="str">
        <f t="array" ref="M139">IF(COUNTIF($J$6:$J$207,"?*")&lt;ROW(K139)-5,"",INDEX(K:K,SMALL(IF(K$6:K$207&lt;&gt;"",ROW(K$6:K$207)),ROWS(K$6:K139))))</f>
        <v/>
      </c>
    </row>
    <row r="140" spans="10:13" x14ac:dyDescent="0.25">
      <c r="J140" s="9" t="str">
        <f>IF(AND('Covered Services'!Q144&lt;&gt;1,'Covered Services'!E144="OutPt, OON-Other",'Covered Services'!B144&gt;0),'Covered Services'!B144,"")</f>
        <v/>
      </c>
      <c r="K140" s="76" t="str">
        <f>IF(J140="","",'Covered Services'!D144)</f>
        <v/>
      </c>
      <c r="L140" s="43" t="str">
        <f t="array" ref="L140">IF(COUNTIF($J$6:$J$207,"?*")&lt;ROW(J140)-5,"",INDEX(J:J,SMALL(IF(J$6:J$207&lt;&gt;"",ROW(J$6:J$207)),ROWS(J$6:J140))))</f>
        <v/>
      </c>
      <c r="M140" s="43" t="str">
        <f t="array" ref="M140">IF(COUNTIF($J$6:$J$207,"?*")&lt;ROW(K140)-5,"",INDEX(K:K,SMALL(IF(K$6:K$207&lt;&gt;"",ROW(K$6:K$207)),ROWS(K$6:K140))))</f>
        <v/>
      </c>
    </row>
    <row r="141" spans="10:13" x14ac:dyDescent="0.25">
      <c r="J141" s="9" t="str">
        <f>IF(AND('Covered Services'!Q145&lt;&gt;1,'Covered Services'!E145="OutPt, OON-Other",'Covered Services'!B145&gt;0),'Covered Services'!B145,"")</f>
        <v/>
      </c>
      <c r="K141" s="76" t="str">
        <f>IF(J141="","",'Covered Services'!D145)</f>
        <v/>
      </c>
      <c r="L141" s="43" t="str">
        <f t="array" ref="L141">IF(COUNTIF($J$6:$J$207,"?*")&lt;ROW(J141)-5,"",INDEX(J:J,SMALL(IF(J$6:J$207&lt;&gt;"",ROW(J$6:J$207)),ROWS(J$6:J141))))</f>
        <v/>
      </c>
      <c r="M141" s="43" t="str">
        <f t="array" ref="M141">IF(COUNTIF($J$6:$J$207,"?*")&lt;ROW(K141)-5,"",INDEX(K:K,SMALL(IF(K$6:K$207&lt;&gt;"",ROW(K$6:K$207)),ROWS(K$6:K141))))</f>
        <v/>
      </c>
    </row>
    <row r="142" spans="10:13" x14ac:dyDescent="0.25">
      <c r="J142" s="9" t="str">
        <f>IF(AND('Covered Services'!Q146&lt;&gt;1,'Covered Services'!E146="OutPt, OON-Other",'Covered Services'!B146&gt;0),'Covered Services'!B146,"")</f>
        <v/>
      </c>
      <c r="K142" s="76" t="str">
        <f>IF(J142="","",'Covered Services'!D146)</f>
        <v/>
      </c>
      <c r="L142" s="43" t="str">
        <f t="array" ref="L142">IF(COUNTIF($J$6:$J$207,"?*")&lt;ROW(J142)-5,"",INDEX(J:J,SMALL(IF(J$6:J$207&lt;&gt;"",ROW(J$6:J$207)),ROWS(J$6:J142))))</f>
        <v/>
      </c>
      <c r="M142" s="43" t="str">
        <f t="array" ref="M142">IF(COUNTIF($J$6:$J$207,"?*")&lt;ROW(K142)-5,"",INDEX(K:K,SMALL(IF(K$6:K$207&lt;&gt;"",ROW(K$6:K$207)),ROWS(K$6:K142))))</f>
        <v/>
      </c>
    </row>
    <row r="143" spans="10:13" x14ac:dyDescent="0.25">
      <c r="J143" s="9" t="str">
        <f>IF(AND('Covered Services'!Q147&lt;&gt;1,'Covered Services'!E147="OutPt, OON-Other",'Covered Services'!B147&gt;0),'Covered Services'!B147,"")</f>
        <v/>
      </c>
      <c r="K143" s="76" t="str">
        <f>IF(J143="","",'Covered Services'!D147)</f>
        <v/>
      </c>
      <c r="L143" s="43" t="str">
        <f t="array" ref="L143">IF(COUNTIF($J$6:$J$207,"?*")&lt;ROW(J143)-5,"",INDEX(J:J,SMALL(IF(J$6:J$207&lt;&gt;"",ROW(J$6:J$207)),ROWS(J$6:J143))))</f>
        <v/>
      </c>
      <c r="M143" s="43" t="str">
        <f t="array" ref="M143">IF(COUNTIF($J$6:$J$207,"?*")&lt;ROW(K143)-5,"",INDEX(K:K,SMALL(IF(K$6:K$207&lt;&gt;"",ROW(K$6:K$207)),ROWS(K$6:K143))))</f>
        <v/>
      </c>
    </row>
    <row r="144" spans="10:13" x14ac:dyDescent="0.25">
      <c r="J144" s="9" t="str">
        <f>IF(AND('Covered Services'!Q148&lt;&gt;1,'Covered Services'!E148="OutPt, OON-Other",'Covered Services'!B148&gt;0),'Covered Services'!B148,"")</f>
        <v/>
      </c>
      <c r="K144" s="76" t="str">
        <f>IF(J144="","",'Covered Services'!D148)</f>
        <v/>
      </c>
      <c r="L144" s="43" t="str">
        <f t="array" ref="L144">IF(COUNTIF($J$6:$J$207,"?*")&lt;ROW(J144)-5,"",INDEX(J:J,SMALL(IF(J$6:J$207&lt;&gt;"",ROW(J$6:J$207)),ROWS(J$6:J144))))</f>
        <v/>
      </c>
      <c r="M144" s="43" t="str">
        <f t="array" ref="M144">IF(COUNTIF($J$6:$J$207,"?*")&lt;ROW(K144)-5,"",INDEX(K:K,SMALL(IF(K$6:K$207&lt;&gt;"",ROW(K$6:K$207)),ROWS(K$6:K144))))</f>
        <v/>
      </c>
    </row>
    <row r="145" spans="10:13" x14ac:dyDescent="0.25">
      <c r="J145" s="9" t="str">
        <f>IF(AND('Covered Services'!Q149&lt;&gt;1,'Covered Services'!E149="OutPt, OON-Other",'Covered Services'!B149&gt;0),'Covered Services'!B149,"")</f>
        <v/>
      </c>
      <c r="K145" s="76" t="str">
        <f>IF(J145="","",'Covered Services'!D149)</f>
        <v/>
      </c>
      <c r="L145" s="43" t="str">
        <f t="array" ref="L145">IF(COUNTIF($J$6:$J$207,"?*")&lt;ROW(J145)-5,"",INDEX(J:J,SMALL(IF(J$6:J$207&lt;&gt;"",ROW(J$6:J$207)),ROWS(J$6:J145))))</f>
        <v/>
      </c>
      <c r="M145" s="43" t="str">
        <f t="array" ref="M145">IF(COUNTIF($J$6:$J$207,"?*")&lt;ROW(K145)-5,"",INDEX(K:K,SMALL(IF(K$6:K$207&lt;&gt;"",ROW(K$6:K$207)),ROWS(K$6:K145))))</f>
        <v/>
      </c>
    </row>
    <row r="146" spans="10:13" x14ac:dyDescent="0.25">
      <c r="J146" s="9" t="str">
        <f>IF(AND('Covered Services'!Q150&lt;&gt;1,'Covered Services'!E150="OutPt, OON-Other",'Covered Services'!B150&gt;0),'Covered Services'!B150,"")</f>
        <v/>
      </c>
      <c r="K146" s="76" t="str">
        <f>IF(J146="","",'Covered Services'!D150)</f>
        <v/>
      </c>
      <c r="L146" s="43" t="str">
        <f t="array" ref="L146">IF(COUNTIF($J$6:$J$207,"?*")&lt;ROW(J146)-5,"",INDEX(J:J,SMALL(IF(J$6:J$207&lt;&gt;"",ROW(J$6:J$207)),ROWS(J$6:J146))))</f>
        <v/>
      </c>
      <c r="M146" s="43" t="str">
        <f t="array" ref="M146">IF(COUNTIF($J$6:$J$207,"?*")&lt;ROW(K146)-5,"",INDEX(K:K,SMALL(IF(K$6:K$207&lt;&gt;"",ROW(K$6:K$207)),ROWS(K$6:K146))))</f>
        <v/>
      </c>
    </row>
    <row r="147" spans="10:13" x14ac:dyDescent="0.25">
      <c r="J147" s="9" t="str">
        <f>IF(AND('Covered Services'!Q151&lt;&gt;1,'Covered Services'!E151="OutPt, OON-Other",'Covered Services'!B151&gt;0),'Covered Services'!B151,"")</f>
        <v/>
      </c>
      <c r="K147" s="76" t="str">
        <f>IF(J147="","",'Covered Services'!D151)</f>
        <v/>
      </c>
      <c r="L147" s="43" t="str">
        <f t="array" ref="L147">IF(COUNTIF($J$6:$J$207,"?*")&lt;ROW(J147)-5,"",INDEX(J:J,SMALL(IF(J$6:J$207&lt;&gt;"",ROW(J$6:J$207)),ROWS(J$6:J147))))</f>
        <v/>
      </c>
      <c r="M147" s="43" t="str">
        <f t="array" ref="M147">IF(COUNTIF($J$6:$J$207,"?*")&lt;ROW(K147)-5,"",INDEX(K:K,SMALL(IF(K$6:K$207&lt;&gt;"",ROW(K$6:K$207)),ROWS(K$6:K147))))</f>
        <v/>
      </c>
    </row>
    <row r="148" spans="10:13" x14ac:dyDescent="0.25">
      <c r="J148" s="9" t="str">
        <f>IF(AND('Covered Services'!Q152&lt;&gt;1,'Covered Services'!E152="OutPt, OON-Other",'Covered Services'!B152&gt;0),'Covered Services'!B152,"")</f>
        <v/>
      </c>
      <c r="K148" s="76" t="str">
        <f>IF(J148="","",'Covered Services'!D152)</f>
        <v/>
      </c>
      <c r="L148" s="43" t="str">
        <f t="array" ref="L148">IF(COUNTIF($J$6:$J$207,"?*")&lt;ROW(J148)-5,"",INDEX(J:J,SMALL(IF(J$6:J$207&lt;&gt;"",ROW(J$6:J$207)),ROWS(J$6:J148))))</f>
        <v/>
      </c>
      <c r="M148" s="43" t="str">
        <f t="array" ref="M148">IF(COUNTIF($J$6:$J$207,"?*")&lt;ROW(K148)-5,"",INDEX(K:K,SMALL(IF(K$6:K$207&lt;&gt;"",ROW(K$6:K$207)),ROWS(K$6:K148))))</f>
        <v/>
      </c>
    </row>
    <row r="149" spans="10:13" x14ac:dyDescent="0.25">
      <c r="J149" s="9" t="str">
        <f>IF(AND('Covered Services'!Q153&lt;&gt;1,'Covered Services'!E153="OutPt, OON-Other",'Covered Services'!B153&gt;0),'Covered Services'!B153,"")</f>
        <v/>
      </c>
      <c r="K149" s="76" t="str">
        <f>IF(J149="","",'Covered Services'!D153)</f>
        <v/>
      </c>
      <c r="L149" s="43" t="str">
        <f t="array" ref="L149">IF(COUNTIF($J$6:$J$207,"?*")&lt;ROW(J149)-5,"",INDEX(J:J,SMALL(IF(J$6:J$207&lt;&gt;"",ROW(J$6:J$207)),ROWS(J$6:J149))))</f>
        <v/>
      </c>
      <c r="M149" s="43" t="str">
        <f t="array" ref="M149">IF(COUNTIF($J$6:$J$207,"?*")&lt;ROW(K149)-5,"",INDEX(K:K,SMALL(IF(K$6:K$207&lt;&gt;"",ROW(K$6:K$207)),ROWS(K$6:K149))))</f>
        <v/>
      </c>
    </row>
    <row r="150" spans="10:13" x14ac:dyDescent="0.25">
      <c r="J150" s="9" t="str">
        <f>IF(AND('Covered Services'!Q154&lt;&gt;1,'Covered Services'!E154="OutPt, OON-Other",'Covered Services'!B154&gt;0),'Covered Services'!B154,"")</f>
        <v/>
      </c>
      <c r="K150" s="76" t="str">
        <f>IF(J150="","",'Covered Services'!D154)</f>
        <v/>
      </c>
      <c r="L150" s="43" t="str">
        <f t="array" ref="L150">IF(COUNTIF($J$6:$J$207,"?*")&lt;ROW(J150)-5,"",INDEX(J:J,SMALL(IF(J$6:J$207&lt;&gt;"",ROW(J$6:J$207)),ROWS(J$6:J150))))</f>
        <v/>
      </c>
      <c r="M150" s="43" t="str">
        <f t="array" ref="M150">IF(COUNTIF($J$6:$J$207,"?*")&lt;ROW(K150)-5,"",INDEX(K:K,SMALL(IF(K$6:K$207&lt;&gt;"",ROW(K$6:K$207)),ROWS(K$6:K150))))</f>
        <v/>
      </c>
    </row>
    <row r="151" spans="10:13" x14ac:dyDescent="0.25">
      <c r="J151" s="9" t="str">
        <f>IF(AND('Covered Services'!Q155&lt;&gt;1,'Covered Services'!E155="OutPt, OON-Other",'Covered Services'!B155&gt;0),'Covered Services'!B155,"")</f>
        <v/>
      </c>
      <c r="K151" s="76" t="str">
        <f>IF(J151="","",'Covered Services'!D155)</f>
        <v/>
      </c>
      <c r="L151" s="43" t="str">
        <f t="array" ref="L151">IF(COUNTIF($J$6:$J$207,"?*")&lt;ROW(J151)-5,"",INDEX(J:J,SMALL(IF(J$6:J$207&lt;&gt;"",ROW(J$6:J$207)),ROWS(J$6:J151))))</f>
        <v/>
      </c>
      <c r="M151" s="43" t="str">
        <f t="array" ref="M151">IF(COUNTIF($J$6:$J$207,"?*")&lt;ROW(K151)-5,"",INDEX(K:K,SMALL(IF(K$6:K$207&lt;&gt;"",ROW(K$6:K$207)),ROWS(K$6:K151))))</f>
        <v/>
      </c>
    </row>
    <row r="152" spans="10:13" x14ac:dyDescent="0.25">
      <c r="J152" s="9" t="str">
        <f>IF(AND('Covered Services'!Q156&lt;&gt;1,'Covered Services'!E156="OutPt, OON-Other",'Covered Services'!B156&gt;0),'Covered Services'!B156,"")</f>
        <v/>
      </c>
      <c r="K152" s="76" t="str">
        <f>IF(J152="","",'Covered Services'!D156)</f>
        <v/>
      </c>
      <c r="L152" s="43" t="str">
        <f t="array" ref="L152">IF(COUNTIF($J$6:$J$207,"?*")&lt;ROW(J152)-5,"",INDEX(J:J,SMALL(IF(J$6:J$207&lt;&gt;"",ROW(J$6:J$207)),ROWS(J$6:J152))))</f>
        <v/>
      </c>
      <c r="M152" s="43" t="str">
        <f t="array" ref="M152">IF(COUNTIF($J$6:$J$207,"?*")&lt;ROW(K152)-5,"",INDEX(K:K,SMALL(IF(K$6:K$207&lt;&gt;"",ROW(K$6:K$207)),ROWS(K$6:K152))))</f>
        <v/>
      </c>
    </row>
    <row r="153" spans="10:13" x14ac:dyDescent="0.25">
      <c r="J153" s="9" t="str">
        <f>IF(AND('Covered Services'!Q157&lt;&gt;1,'Covered Services'!E157="OutPt, OON-Other",'Covered Services'!B157&gt;0),'Covered Services'!B157,"")</f>
        <v/>
      </c>
      <c r="K153" s="76" t="str">
        <f>IF(J153="","",'Covered Services'!D157)</f>
        <v/>
      </c>
      <c r="L153" s="43" t="str">
        <f t="array" ref="L153">IF(COUNTIF($J$6:$J$207,"?*")&lt;ROW(J153)-5,"",INDEX(J:J,SMALL(IF(J$6:J$207&lt;&gt;"",ROW(J$6:J$207)),ROWS(J$6:J153))))</f>
        <v/>
      </c>
      <c r="M153" s="43" t="str">
        <f t="array" ref="M153">IF(COUNTIF($J$6:$J$207,"?*")&lt;ROW(K153)-5,"",INDEX(K:K,SMALL(IF(K$6:K$207&lt;&gt;"",ROW(K$6:K$207)),ROWS(K$6:K153))))</f>
        <v/>
      </c>
    </row>
    <row r="154" spans="10:13" x14ac:dyDescent="0.25">
      <c r="J154" s="9" t="str">
        <f>IF(AND('Covered Services'!Q158&lt;&gt;1,'Covered Services'!E158="OutPt, OON-Other",'Covered Services'!B158&gt;0),'Covered Services'!B158,"")</f>
        <v/>
      </c>
      <c r="K154" s="76" t="str">
        <f>IF(J154="","",'Covered Services'!D158)</f>
        <v/>
      </c>
      <c r="L154" s="43" t="str">
        <f t="array" ref="L154">IF(COUNTIF($J$6:$J$207,"?*")&lt;ROW(J154)-5,"",INDEX(J:J,SMALL(IF(J$6:J$207&lt;&gt;"",ROW(J$6:J$207)),ROWS(J$6:J154))))</f>
        <v/>
      </c>
      <c r="M154" s="43" t="str">
        <f t="array" ref="M154">IF(COUNTIF($J$6:$J$207,"?*")&lt;ROW(K154)-5,"",INDEX(K:K,SMALL(IF(K$6:K$207&lt;&gt;"",ROW(K$6:K$207)),ROWS(K$6:K154))))</f>
        <v/>
      </c>
    </row>
    <row r="155" spans="10:13" x14ac:dyDescent="0.25">
      <c r="J155" s="9" t="str">
        <f>IF(AND('Covered Services'!Q159&lt;&gt;1,'Covered Services'!E159="OutPt, OON-Other",'Covered Services'!B159&gt;0),'Covered Services'!B159,"")</f>
        <v/>
      </c>
      <c r="K155" s="76" t="str">
        <f>IF(J155="","",'Covered Services'!D159)</f>
        <v/>
      </c>
      <c r="L155" s="43" t="str">
        <f t="array" ref="L155">IF(COUNTIF($J$6:$J$207,"?*")&lt;ROW(J155)-5,"",INDEX(J:J,SMALL(IF(J$6:J$207&lt;&gt;"",ROW(J$6:J$207)),ROWS(J$6:J155))))</f>
        <v/>
      </c>
      <c r="M155" s="43" t="str">
        <f t="array" ref="M155">IF(COUNTIF($J$6:$J$207,"?*")&lt;ROW(K155)-5,"",INDEX(K:K,SMALL(IF(K$6:K$207&lt;&gt;"",ROW(K$6:K$207)),ROWS(K$6:K155))))</f>
        <v/>
      </c>
    </row>
    <row r="156" spans="10:13" x14ac:dyDescent="0.25">
      <c r="J156" s="9" t="str">
        <f>IF(AND('Covered Services'!Q160&lt;&gt;1,'Covered Services'!E160="OutPt, OON-Other",'Covered Services'!B160&gt;0),'Covered Services'!B160,"")</f>
        <v/>
      </c>
      <c r="K156" s="76" t="str">
        <f>IF(J156="","",'Covered Services'!D160)</f>
        <v/>
      </c>
      <c r="L156" s="43" t="str">
        <f t="array" ref="L156">IF(COUNTIF($J$6:$J$207,"?*")&lt;ROW(J156)-5,"",INDEX(J:J,SMALL(IF(J$6:J$207&lt;&gt;"",ROW(J$6:J$207)),ROWS(J$6:J156))))</f>
        <v/>
      </c>
      <c r="M156" s="43" t="str">
        <f t="array" ref="M156">IF(COUNTIF($J$6:$J$207,"?*")&lt;ROW(K156)-5,"",INDEX(K:K,SMALL(IF(K$6:K$207&lt;&gt;"",ROW(K$6:K$207)),ROWS(K$6:K156))))</f>
        <v/>
      </c>
    </row>
    <row r="157" spans="10:13" x14ac:dyDescent="0.25">
      <c r="J157" s="9" t="str">
        <f>IF(AND('Covered Services'!Q161&lt;&gt;1,'Covered Services'!E161="OutPt, OON-Other",'Covered Services'!B161&gt;0),'Covered Services'!B161,"")</f>
        <v/>
      </c>
      <c r="K157" s="76" t="str">
        <f>IF(J157="","",'Covered Services'!D161)</f>
        <v/>
      </c>
      <c r="L157" s="43" t="str">
        <f t="array" ref="L157">IF(COUNTIF($J$6:$J$207,"?*")&lt;ROW(J157)-5,"",INDEX(J:J,SMALL(IF(J$6:J$207&lt;&gt;"",ROW(J$6:J$207)),ROWS(J$6:J157))))</f>
        <v/>
      </c>
      <c r="M157" s="43" t="str">
        <f t="array" ref="M157">IF(COUNTIF($J$6:$J$207,"?*")&lt;ROW(K157)-5,"",INDEX(K:K,SMALL(IF(K$6:K$207&lt;&gt;"",ROW(K$6:K$207)),ROWS(K$6:K157))))</f>
        <v/>
      </c>
    </row>
    <row r="158" spans="10:13" x14ac:dyDescent="0.25">
      <c r="J158" s="9" t="str">
        <f>IF(AND('Covered Services'!Q162&lt;&gt;1,'Covered Services'!E162="OutPt, OON-Other",'Covered Services'!B162&gt;0),'Covered Services'!B162,"")</f>
        <v/>
      </c>
      <c r="K158" s="76" t="str">
        <f>IF(J158="","",'Covered Services'!D162)</f>
        <v/>
      </c>
      <c r="L158" s="43" t="str">
        <f t="array" ref="L158">IF(COUNTIF($J$6:$J$207,"?*")&lt;ROW(J158)-5,"",INDEX(J:J,SMALL(IF(J$6:J$207&lt;&gt;"",ROW(J$6:J$207)),ROWS(J$6:J158))))</f>
        <v/>
      </c>
      <c r="M158" s="43" t="str">
        <f t="array" ref="M158">IF(COUNTIF($J$6:$J$207,"?*")&lt;ROW(K158)-5,"",INDEX(K:K,SMALL(IF(K$6:K$207&lt;&gt;"",ROW(K$6:K$207)),ROWS(K$6:K158))))</f>
        <v/>
      </c>
    </row>
    <row r="159" spans="10:13" x14ac:dyDescent="0.25">
      <c r="J159" s="9" t="str">
        <f>IF(AND('Covered Services'!Q163&lt;&gt;1,'Covered Services'!E163="OutPt, OON-Other",'Covered Services'!B163&gt;0),'Covered Services'!B163,"")</f>
        <v/>
      </c>
      <c r="K159" s="76" t="str">
        <f>IF(J159="","",'Covered Services'!D163)</f>
        <v/>
      </c>
      <c r="L159" s="43" t="str">
        <f t="array" ref="L159">IF(COUNTIF($J$6:$J$207,"?*")&lt;ROW(J159)-5,"",INDEX(J:J,SMALL(IF(J$6:J$207&lt;&gt;"",ROW(J$6:J$207)),ROWS(J$6:J159))))</f>
        <v/>
      </c>
      <c r="M159" s="43" t="str">
        <f t="array" ref="M159">IF(COUNTIF($J$6:$J$207,"?*")&lt;ROW(K159)-5,"",INDEX(K:K,SMALL(IF(K$6:K$207&lt;&gt;"",ROW(K$6:K$207)),ROWS(K$6:K159))))</f>
        <v/>
      </c>
    </row>
    <row r="160" spans="10:13" x14ac:dyDescent="0.25">
      <c r="J160" s="9" t="str">
        <f>IF(AND('Covered Services'!Q164&lt;&gt;1,'Covered Services'!E164="OutPt, OON-Other",'Covered Services'!B164&gt;0),'Covered Services'!B164,"")</f>
        <v/>
      </c>
      <c r="K160" s="76" t="str">
        <f>IF(J160="","",'Covered Services'!D164)</f>
        <v/>
      </c>
      <c r="L160" s="43" t="str">
        <f t="array" ref="L160">IF(COUNTIF($J$6:$J$207,"?*")&lt;ROW(J160)-5,"",INDEX(J:J,SMALL(IF(J$6:J$207&lt;&gt;"",ROW(J$6:J$207)),ROWS(J$6:J160))))</f>
        <v/>
      </c>
      <c r="M160" s="43" t="str">
        <f t="array" ref="M160">IF(COUNTIF($J$6:$J$207,"?*")&lt;ROW(K160)-5,"",INDEX(K:K,SMALL(IF(K$6:K$207&lt;&gt;"",ROW(K$6:K$207)),ROWS(K$6:K160))))</f>
        <v/>
      </c>
    </row>
    <row r="161" spans="10:13" x14ac:dyDescent="0.25">
      <c r="J161" s="9" t="str">
        <f>IF(AND('Covered Services'!Q165&lt;&gt;1,'Covered Services'!E165="OutPt, OON-Other",'Covered Services'!B165&gt;0),'Covered Services'!B165,"")</f>
        <v/>
      </c>
      <c r="K161" s="76" t="str">
        <f>IF(J161="","",'Covered Services'!D165)</f>
        <v/>
      </c>
      <c r="L161" s="43" t="str">
        <f t="array" ref="L161">IF(COUNTIF($J$6:$J$207,"?*")&lt;ROW(J161)-5,"",INDEX(J:J,SMALL(IF(J$6:J$207&lt;&gt;"",ROW(J$6:J$207)),ROWS(J$6:J161))))</f>
        <v/>
      </c>
      <c r="M161" s="43" t="str">
        <f t="array" ref="M161">IF(COUNTIF($J$6:$J$207,"?*")&lt;ROW(K161)-5,"",INDEX(K:K,SMALL(IF(K$6:K$207&lt;&gt;"",ROW(K$6:K$207)),ROWS(K$6:K161))))</f>
        <v/>
      </c>
    </row>
    <row r="162" spans="10:13" x14ac:dyDescent="0.25">
      <c r="J162" s="9" t="str">
        <f>IF(AND('Covered Services'!Q166&lt;&gt;1,'Covered Services'!E166="OutPt, OON-Other",'Covered Services'!B166&gt;0),'Covered Services'!B166,"")</f>
        <v/>
      </c>
      <c r="K162" s="76" t="str">
        <f>IF(J162="","",'Covered Services'!D166)</f>
        <v/>
      </c>
      <c r="L162" s="43" t="str">
        <f t="array" ref="L162">IF(COUNTIF($J$6:$J$207,"?*")&lt;ROW(J162)-5,"",INDEX(J:J,SMALL(IF(J$6:J$207&lt;&gt;"",ROW(J$6:J$207)),ROWS(J$6:J162))))</f>
        <v/>
      </c>
      <c r="M162" s="43" t="str">
        <f t="array" ref="M162">IF(COUNTIF($J$6:$J$207,"?*")&lt;ROW(K162)-5,"",INDEX(K:K,SMALL(IF(K$6:K$207&lt;&gt;"",ROW(K$6:K$207)),ROWS(K$6:K162))))</f>
        <v/>
      </c>
    </row>
    <row r="163" spans="10:13" x14ac:dyDescent="0.25">
      <c r="J163" s="9" t="str">
        <f>IF(AND('Covered Services'!Q167&lt;&gt;1,'Covered Services'!E167="OutPt, OON-Other",'Covered Services'!B167&gt;0),'Covered Services'!B167,"")</f>
        <v/>
      </c>
      <c r="K163" s="76" t="str">
        <f>IF(J163="","",'Covered Services'!D167)</f>
        <v/>
      </c>
      <c r="L163" s="43" t="str">
        <f t="array" ref="L163">IF(COUNTIF($J$6:$J$207,"?*")&lt;ROW(J163)-5,"",INDEX(J:J,SMALL(IF(J$6:J$207&lt;&gt;"",ROW(J$6:J$207)),ROWS(J$6:J163))))</f>
        <v/>
      </c>
      <c r="M163" s="43" t="str">
        <f t="array" ref="M163">IF(COUNTIF($J$6:$J$207,"?*")&lt;ROW(K163)-5,"",INDEX(K:K,SMALL(IF(K$6:K$207&lt;&gt;"",ROW(K$6:K$207)),ROWS(K$6:K163))))</f>
        <v/>
      </c>
    </row>
    <row r="164" spans="10:13" x14ac:dyDescent="0.25">
      <c r="J164" s="9" t="str">
        <f>IF(AND('Covered Services'!Q168&lt;&gt;1,'Covered Services'!E168="OutPt, OON-Other",'Covered Services'!B168&gt;0),'Covered Services'!B168,"")</f>
        <v/>
      </c>
      <c r="K164" s="76" t="str">
        <f>IF(J164="","",'Covered Services'!D168)</f>
        <v/>
      </c>
      <c r="L164" s="43" t="str">
        <f t="array" ref="L164">IF(COUNTIF($J$6:$J$207,"?*")&lt;ROW(J164)-5,"",INDEX(J:J,SMALL(IF(J$6:J$207&lt;&gt;"",ROW(J$6:J$207)),ROWS(J$6:J164))))</f>
        <v/>
      </c>
      <c r="M164" s="43" t="str">
        <f t="array" ref="M164">IF(COUNTIF($J$6:$J$207,"?*")&lt;ROW(K164)-5,"",INDEX(K:K,SMALL(IF(K$6:K$207&lt;&gt;"",ROW(K$6:K$207)),ROWS(K$6:K164))))</f>
        <v/>
      </c>
    </row>
    <row r="165" spans="10:13" x14ac:dyDescent="0.25">
      <c r="J165" s="9" t="str">
        <f>IF(AND('Covered Services'!Q169&lt;&gt;1,'Covered Services'!E169="OutPt, OON-Other",'Covered Services'!B169&gt;0),'Covered Services'!B169,"")</f>
        <v/>
      </c>
      <c r="K165" s="76" t="str">
        <f>IF(J165="","",'Covered Services'!D169)</f>
        <v/>
      </c>
      <c r="L165" s="43" t="str">
        <f t="array" ref="L165">IF(COUNTIF($J$6:$J$207,"?*")&lt;ROW(J165)-5,"",INDEX(J:J,SMALL(IF(J$6:J$207&lt;&gt;"",ROW(J$6:J$207)),ROWS(J$6:J165))))</f>
        <v/>
      </c>
      <c r="M165" s="43" t="str">
        <f t="array" ref="M165">IF(COUNTIF($J$6:$J$207,"?*")&lt;ROW(K165)-5,"",INDEX(K:K,SMALL(IF(K$6:K$207&lt;&gt;"",ROW(K$6:K$207)),ROWS(K$6:K165))))</f>
        <v/>
      </c>
    </row>
    <row r="166" spans="10:13" x14ac:dyDescent="0.25">
      <c r="J166" s="9" t="str">
        <f>IF(AND('Covered Services'!Q170&lt;&gt;1,'Covered Services'!E170="OutPt, OON-Other",'Covered Services'!B170&gt;0),'Covered Services'!B170,"")</f>
        <v/>
      </c>
      <c r="K166" s="76" t="str">
        <f>IF(J166="","",'Covered Services'!D170)</f>
        <v/>
      </c>
      <c r="L166" s="43" t="str">
        <f t="array" ref="L166">IF(COUNTIF($J$6:$J$207,"?*")&lt;ROW(J166)-5,"",INDEX(J:J,SMALL(IF(J$6:J$207&lt;&gt;"",ROW(J$6:J$207)),ROWS(J$6:J166))))</f>
        <v/>
      </c>
      <c r="M166" s="43" t="str">
        <f t="array" ref="M166">IF(COUNTIF($J$6:$J$207,"?*")&lt;ROW(K166)-5,"",INDEX(K:K,SMALL(IF(K$6:K$207&lt;&gt;"",ROW(K$6:K$207)),ROWS(K$6:K166))))</f>
        <v/>
      </c>
    </row>
    <row r="167" spans="10:13" x14ac:dyDescent="0.25">
      <c r="J167" s="9" t="str">
        <f>IF(AND('Covered Services'!Q171&lt;&gt;1,'Covered Services'!E171="OutPt, OON-Other",'Covered Services'!B171&gt;0),'Covered Services'!B171,"")</f>
        <v/>
      </c>
      <c r="K167" s="76" t="str">
        <f>IF(J167="","",'Covered Services'!D171)</f>
        <v/>
      </c>
      <c r="L167" s="43" t="str">
        <f t="array" ref="L167">IF(COUNTIF($J$6:$J$207,"?*")&lt;ROW(J167)-5,"",INDEX(J:J,SMALL(IF(J$6:J$207&lt;&gt;"",ROW(J$6:J$207)),ROWS(J$6:J167))))</f>
        <v/>
      </c>
      <c r="M167" s="43" t="str">
        <f t="array" ref="M167">IF(COUNTIF($J$6:$J$207,"?*")&lt;ROW(K167)-5,"",INDEX(K:K,SMALL(IF(K$6:K$207&lt;&gt;"",ROW(K$6:K$207)),ROWS(K$6:K167))))</f>
        <v/>
      </c>
    </row>
    <row r="168" spans="10:13" x14ac:dyDescent="0.25">
      <c r="J168" s="9" t="str">
        <f>IF(AND('Covered Services'!Q172&lt;&gt;1,'Covered Services'!E172="OutPt, OON-Other",'Covered Services'!B172&gt;0),'Covered Services'!B172,"")</f>
        <v/>
      </c>
      <c r="K168" s="76" t="str">
        <f>IF(J168="","",'Covered Services'!D172)</f>
        <v/>
      </c>
      <c r="L168" s="43" t="str">
        <f t="array" ref="L168">IF(COUNTIF($J$6:$J$207,"?*")&lt;ROW(J168)-5,"",INDEX(J:J,SMALL(IF(J$6:J$207&lt;&gt;"",ROW(J$6:J$207)),ROWS(J$6:J168))))</f>
        <v/>
      </c>
      <c r="M168" s="43" t="str">
        <f t="array" ref="M168">IF(COUNTIF($J$6:$J$207,"?*")&lt;ROW(K168)-5,"",INDEX(K:K,SMALL(IF(K$6:K$207&lt;&gt;"",ROW(K$6:K$207)),ROWS(K$6:K168))))</f>
        <v/>
      </c>
    </row>
    <row r="169" spans="10:13" x14ac:dyDescent="0.25">
      <c r="J169" s="9" t="str">
        <f>IF(AND('Covered Services'!Q173&lt;&gt;1,'Covered Services'!E173="OutPt, OON-Other",'Covered Services'!B173&gt;0),'Covered Services'!B173,"")</f>
        <v/>
      </c>
      <c r="K169" s="76" t="str">
        <f>IF(J169="","",'Covered Services'!D173)</f>
        <v/>
      </c>
      <c r="L169" s="43" t="str">
        <f t="array" ref="L169">IF(COUNTIF($J$6:$J$207,"?*")&lt;ROW(J169)-5,"",INDEX(J:J,SMALL(IF(J$6:J$207&lt;&gt;"",ROW(J$6:J$207)),ROWS(J$6:J169))))</f>
        <v/>
      </c>
      <c r="M169" s="43" t="str">
        <f t="array" ref="M169">IF(COUNTIF($J$6:$J$207,"?*")&lt;ROW(K169)-5,"",INDEX(K:K,SMALL(IF(K$6:K$207&lt;&gt;"",ROW(K$6:K$207)),ROWS(K$6:K169))))</f>
        <v/>
      </c>
    </row>
    <row r="170" spans="10:13" x14ac:dyDescent="0.25">
      <c r="J170" s="9" t="str">
        <f>IF(AND('Covered Services'!Q174&lt;&gt;1,'Covered Services'!E174="OutPt, OON-Other",'Covered Services'!B174&gt;0),'Covered Services'!B174,"")</f>
        <v/>
      </c>
      <c r="K170" s="76" t="str">
        <f>IF(J170="","",'Covered Services'!D174)</f>
        <v/>
      </c>
      <c r="L170" s="43" t="str">
        <f t="array" ref="L170">IF(COUNTIF($J$6:$J$207,"?*")&lt;ROW(J170)-5,"",INDEX(J:J,SMALL(IF(J$6:J$207&lt;&gt;"",ROW(J$6:J$207)),ROWS(J$6:J170))))</f>
        <v/>
      </c>
      <c r="M170" s="43" t="str">
        <f t="array" ref="M170">IF(COUNTIF($J$6:$J$207,"?*")&lt;ROW(K170)-5,"",INDEX(K:K,SMALL(IF(K$6:K$207&lt;&gt;"",ROW(K$6:K$207)),ROWS(K$6:K170))))</f>
        <v/>
      </c>
    </row>
    <row r="171" spans="10:13" x14ac:dyDescent="0.25">
      <c r="J171" s="9" t="str">
        <f>IF(AND('Covered Services'!Q175&lt;&gt;1,'Covered Services'!E175="OutPt, OON-Other",'Covered Services'!B175&gt;0),'Covered Services'!B175,"")</f>
        <v/>
      </c>
      <c r="K171" s="76" t="str">
        <f>IF(J171="","",'Covered Services'!D175)</f>
        <v/>
      </c>
      <c r="L171" s="43" t="str">
        <f t="array" ref="L171">IF(COUNTIF($J$6:$J$207,"?*")&lt;ROW(J171)-5,"",INDEX(J:J,SMALL(IF(J$6:J$207&lt;&gt;"",ROW(J$6:J$207)),ROWS(J$6:J171))))</f>
        <v/>
      </c>
      <c r="M171" s="43" t="str">
        <f t="array" ref="M171">IF(COUNTIF($J$6:$J$207,"?*")&lt;ROW(K171)-5,"",INDEX(K:K,SMALL(IF(K$6:K$207&lt;&gt;"",ROW(K$6:K$207)),ROWS(K$6:K171))))</f>
        <v/>
      </c>
    </row>
    <row r="172" spans="10:13" x14ac:dyDescent="0.25">
      <c r="J172" s="9" t="str">
        <f>IF(AND('Covered Services'!Q176&lt;&gt;1,'Covered Services'!E176="OutPt, OON-Other",'Covered Services'!B176&gt;0),'Covered Services'!B176,"")</f>
        <v/>
      </c>
      <c r="K172" s="76" t="str">
        <f>IF(J172="","",'Covered Services'!D176)</f>
        <v/>
      </c>
      <c r="L172" s="43" t="str">
        <f t="array" ref="L172">IF(COUNTIF($J$6:$J$207,"?*")&lt;ROW(J172)-5,"",INDEX(J:J,SMALL(IF(J$6:J$207&lt;&gt;"",ROW(J$6:J$207)),ROWS(J$6:J172))))</f>
        <v/>
      </c>
      <c r="M172" s="43" t="str">
        <f t="array" ref="M172">IF(COUNTIF($J$6:$J$207,"?*")&lt;ROW(K172)-5,"",INDEX(K:K,SMALL(IF(K$6:K$207&lt;&gt;"",ROW(K$6:K$207)),ROWS(K$6:K172))))</f>
        <v/>
      </c>
    </row>
    <row r="173" spans="10:13" x14ac:dyDescent="0.25">
      <c r="J173" s="9" t="str">
        <f>IF(AND('Covered Services'!Q177&lt;&gt;1,'Covered Services'!E177="OutPt, OON-Other",'Covered Services'!B177&gt;0),'Covered Services'!B177,"")</f>
        <v/>
      </c>
      <c r="K173" s="76" t="str">
        <f>IF(J173="","",'Covered Services'!D177)</f>
        <v/>
      </c>
      <c r="L173" s="43" t="str">
        <f t="array" ref="L173">IF(COUNTIF($J$6:$J$207,"?*")&lt;ROW(J173)-5,"",INDEX(J:J,SMALL(IF(J$6:J$207&lt;&gt;"",ROW(J$6:J$207)),ROWS(J$6:J173))))</f>
        <v/>
      </c>
      <c r="M173" s="43" t="str">
        <f t="array" ref="M173">IF(COUNTIF($J$6:$J$207,"?*")&lt;ROW(K173)-5,"",INDEX(K:K,SMALL(IF(K$6:K$207&lt;&gt;"",ROW(K$6:K$207)),ROWS(K$6:K173))))</f>
        <v/>
      </c>
    </row>
    <row r="174" spans="10:13" x14ac:dyDescent="0.25">
      <c r="J174" s="9" t="str">
        <f>IF(AND('Covered Services'!Q178&lt;&gt;1,'Covered Services'!E178="OutPt, OON-Other",'Covered Services'!B178&gt;0),'Covered Services'!B178,"")</f>
        <v/>
      </c>
      <c r="K174" s="76" t="str">
        <f>IF(J174="","",'Covered Services'!D178)</f>
        <v/>
      </c>
      <c r="L174" s="43" t="str">
        <f t="array" ref="L174">IF(COUNTIF($J$6:$J$207,"?*")&lt;ROW(J174)-5,"",INDEX(J:J,SMALL(IF(J$6:J$207&lt;&gt;"",ROW(J$6:J$207)),ROWS(J$6:J174))))</f>
        <v/>
      </c>
      <c r="M174" s="43" t="str">
        <f t="array" ref="M174">IF(COUNTIF($J$6:$J$207,"?*")&lt;ROW(K174)-5,"",INDEX(K:K,SMALL(IF(K$6:K$207&lt;&gt;"",ROW(K$6:K$207)),ROWS(K$6:K174))))</f>
        <v/>
      </c>
    </row>
    <row r="175" spans="10:13" x14ac:dyDescent="0.25">
      <c r="J175" s="9" t="str">
        <f>IF(AND('Covered Services'!Q179&lt;&gt;1,'Covered Services'!E179="OutPt, OON-Other",'Covered Services'!B179&gt;0),'Covered Services'!B179,"")</f>
        <v/>
      </c>
      <c r="K175" s="76" t="str">
        <f>IF(J175="","",'Covered Services'!D179)</f>
        <v/>
      </c>
      <c r="L175" s="43" t="str">
        <f t="array" ref="L175">IF(COUNTIF($J$6:$J$207,"?*")&lt;ROW(J175)-5,"",INDEX(J:J,SMALL(IF(J$6:J$207&lt;&gt;"",ROW(J$6:J$207)),ROWS(J$6:J175))))</f>
        <v/>
      </c>
      <c r="M175" s="43" t="str">
        <f t="array" ref="M175">IF(COUNTIF($J$6:$J$207,"?*")&lt;ROW(K175)-5,"",INDEX(K:K,SMALL(IF(K$6:K$207&lt;&gt;"",ROW(K$6:K$207)),ROWS(K$6:K175))))</f>
        <v/>
      </c>
    </row>
    <row r="176" spans="10:13" x14ac:dyDescent="0.25">
      <c r="J176" s="9" t="str">
        <f>IF(AND('Covered Services'!Q180&lt;&gt;1,'Covered Services'!E180="OutPt, OON-Other",'Covered Services'!B180&gt;0),'Covered Services'!B180,"")</f>
        <v/>
      </c>
      <c r="K176" s="76" t="str">
        <f>IF(J176="","",'Covered Services'!D180)</f>
        <v/>
      </c>
      <c r="L176" s="43" t="str">
        <f t="array" ref="L176">IF(COUNTIF($J$6:$J$207,"?*")&lt;ROW(J176)-5,"",INDEX(J:J,SMALL(IF(J$6:J$207&lt;&gt;"",ROW(J$6:J$207)),ROWS(J$6:J176))))</f>
        <v/>
      </c>
      <c r="M176" s="43" t="str">
        <f t="array" ref="M176">IF(COUNTIF($J$6:$J$207,"?*")&lt;ROW(K176)-5,"",INDEX(K:K,SMALL(IF(K$6:K$207&lt;&gt;"",ROW(K$6:K$207)),ROWS(K$6:K176))))</f>
        <v/>
      </c>
    </row>
    <row r="177" spans="10:13" x14ac:dyDescent="0.25">
      <c r="J177" s="9" t="str">
        <f>IF(AND('Covered Services'!Q181&lt;&gt;1,'Covered Services'!E181="OutPt, OON-Other",'Covered Services'!B181&gt;0),'Covered Services'!B181,"")</f>
        <v/>
      </c>
      <c r="K177" s="76" t="str">
        <f>IF(J177="","",'Covered Services'!D181)</f>
        <v/>
      </c>
      <c r="L177" s="43" t="str">
        <f t="array" ref="L177">IF(COUNTIF($J$6:$J$207,"?*")&lt;ROW(J177)-5,"",INDEX(J:J,SMALL(IF(J$6:J$207&lt;&gt;"",ROW(J$6:J$207)),ROWS(J$6:J177))))</f>
        <v/>
      </c>
      <c r="M177" s="43" t="str">
        <f t="array" ref="M177">IF(COUNTIF($J$6:$J$207,"?*")&lt;ROW(K177)-5,"",INDEX(K:K,SMALL(IF(K$6:K$207&lt;&gt;"",ROW(K$6:K$207)),ROWS(K$6:K177))))</f>
        <v/>
      </c>
    </row>
    <row r="178" spans="10:13" x14ac:dyDescent="0.25">
      <c r="J178" s="9" t="str">
        <f>IF(AND('Covered Services'!Q182&lt;&gt;1,'Covered Services'!E182="OutPt, OON-Other",'Covered Services'!B182&gt;0),'Covered Services'!B182,"")</f>
        <v/>
      </c>
      <c r="K178" s="76" t="str">
        <f>IF(J178="","",'Covered Services'!D182)</f>
        <v/>
      </c>
      <c r="L178" s="43" t="str">
        <f t="array" ref="L178">IF(COUNTIF($J$6:$J$207,"?*")&lt;ROW(J178)-5,"",INDEX(J:J,SMALL(IF(J$6:J$207&lt;&gt;"",ROW(J$6:J$207)),ROWS(J$6:J178))))</f>
        <v/>
      </c>
      <c r="M178" s="43" t="str">
        <f t="array" ref="M178">IF(COUNTIF($J$6:$J$207,"?*")&lt;ROW(K178)-5,"",INDEX(K:K,SMALL(IF(K$6:K$207&lt;&gt;"",ROW(K$6:K$207)),ROWS(K$6:K178))))</f>
        <v/>
      </c>
    </row>
    <row r="179" spans="10:13" x14ac:dyDescent="0.25">
      <c r="J179" s="9" t="str">
        <f>IF(AND('Covered Services'!Q183&lt;&gt;1,'Covered Services'!E183="OutPt, OON-Other",'Covered Services'!B183&gt;0),'Covered Services'!B183,"")</f>
        <v/>
      </c>
      <c r="K179" s="76" t="str">
        <f>IF(J179="","",'Covered Services'!D183)</f>
        <v/>
      </c>
      <c r="L179" s="43" t="str">
        <f t="array" ref="L179">IF(COUNTIF($J$6:$J$207,"?*")&lt;ROW(J179)-5,"",INDEX(J:J,SMALL(IF(J$6:J$207&lt;&gt;"",ROW(J$6:J$207)),ROWS(J$6:J179))))</f>
        <v/>
      </c>
      <c r="M179" s="43" t="str">
        <f t="array" ref="M179">IF(COUNTIF($J$6:$J$207,"?*")&lt;ROW(K179)-5,"",INDEX(K:K,SMALL(IF(K$6:K$207&lt;&gt;"",ROW(K$6:K$207)),ROWS(K$6:K179))))</f>
        <v/>
      </c>
    </row>
    <row r="180" spans="10:13" x14ac:dyDescent="0.25">
      <c r="J180" s="9" t="str">
        <f>IF(AND('Covered Services'!Q184&lt;&gt;1,'Covered Services'!E184="OutPt, OON-Other",'Covered Services'!B184&gt;0),'Covered Services'!B184,"")</f>
        <v/>
      </c>
      <c r="K180" s="76" t="str">
        <f>IF(J180="","",'Covered Services'!D184)</f>
        <v/>
      </c>
      <c r="L180" s="43" t="str">
        <f t="array" ref="L180">IF(COUNTIF($J$6:$J$207,"?*")&lt;ROW(J180)-5,"",INDEX(J:J,SMALL(IF(J$6:J$207&lt;&gt;"",ROW(J$6:J$207)),ROWS(J$6:J180))))</f>
        <v/>
      </c>
      <c r="M180" s="43" t="str">
        <f t="array" ref="M180">IF(COUNTIF($J$6:$J$207,"?*")&lt;ROW(K180)-5,"",INDEX(K:K,SMALL(IF(K$6:K$207&lt;&gt;"",ROW(K$6:K$207)),ROWS(K$6:K180))))</f>
        <v/>
      </c>
    </row>
    <row r="181" spans="10:13" x14ac:dyDescent="0.25">
      <c r="J181" s="9" t="str">
        <f>IF(AND('Covered Services'!Q185&lt;&gt;1,'Covered Services'!E185="OutPt, OON-Other",'Covered Services'!B185&gt;0),'Covered Services'!B185,"")</f>
        <v/>
      </c>
      <c r="K181" s="76" t="str">
        <f>IF(J181="","",'Covered Services'!D185)</f>
        <v/>
      </c>
      <c r="L181" s="43" t="str">
        <f t="array" ref="L181">IF(COUNTIF($J$6:$J$207,"?*")&lt;ROW(J181)-5,"",INDEX(J:J,SMALL(IF(J$6:J$207&lt;&gt;"",ROW(J$6:J$207)),ROWS(J$6:J181))))</f>
        <v/>
      </c>
      <c r="M181" s="43" t="str">
        <f t="array" ref="M181">IF(COUNTIF($J$6:$J$207,"?*")&lt;ROW(K181)-5,"",INDEX(K:K,SMALL(IF(K$6:K$207&lt;&gt;"",ROW(K$6:K$207)),ROWS(K$6:K181))))</f>
        <v/>
      </c>
    </row>
    <row r="182" spans="10:13" x14ac:dyDescent="0.25">
      <c r="J182" s="9" t="str">
        <f>IF(AND('Covered Services'!Q186&lt;&gt;1,'Covered Services'!E186="OutPt, OON-Other",'Covered Services'!B186&gt;0),'Covered Services'!B186,"")</f>
        <v/>
      </c>
      <c r="K182" s="76" t="str">
        <f>IF(J182="","",'Covered Services'!D186)</f>
        <v/>
      </c>
      <c r="L182" s="43" t="str">
        <f t="array" ref="L182">IF(COUNTIF($J$6:$J$207,"?*")&lt;ROW(J182)-5,"",INDEX(J:J,SMALL(IF(J$6:J$207&lt;&gt;"",ROW(J$6:J$207)),ROWS(J$6:J182))))</f>
        <v/>
      </c>
      <c r="M182" s="43" t="str">
        <f t="array" ref="M182">IF(COUNTIF($J$6:$J$207,"?*")&lt;ROW(K182)-5,"",INDEX(K:K,SMALL(IF(K$6:K$207&lt;&gt;"",ROW(K$6:K$207)),ROWS(K$6:K182))))</f>
        <v/>
      </c>
    </row>
    <row r="183" spans="10:13" x14ac:dyDescent="0.25">
      <c r="J183" s="9" t="str">
        <f>IF(AND('Covered Services'!Q187&lt;&gt;1,'Covered Services'!E187="OutPt, OON-Other",'Covered Services'!B187&gt;0),'Covered Services'!B187,"")</f>
        <v/>
      </c>
      <c r="K183" s="76" t="str">
        <f>IF(J183="","",'Covered Services'!D187)</f>
        <v/>
      </c>
      <c r="L183" s="43" t="str">
        <f t="array" ref="L183">IF(COUNTIF($J$6:$J$207,"?*")&lt;ROW(J183)-5,"",INDEX(J:J,SMALL(IF(J$6:J$207&lt;&gt;"",ROW(J$6:J$207)),ROWS(J$6:J183))))</f>
        <v/>
      </c>
      <c r="M183" s="43" t="str">
        <f t="array" ref="M183">IF(COUNTIF($J$6:$J$207,"?*")&lt;ROW(K183)-5,"",INDEX(K:K,SMALL(IF(K$6:K$207&lt;&gt;"",ROW(K$6:K$207)),ROWS(K$6:K183))))</f>
        <v/>
      </c>
    </row>
    <row r="184" spans="10:13" x14ac:dyDescent="0.25">
      <c r="J184" s="9" t="str">
        <f>IF(AND('Covered Services'!Q188&lt;&gt;1,'Covered Services'!E188="OutPt, OON-Other",'Covered Services'!B188&gt;0),'Covered Services'!B188,"")</f>
        <v/>
      </c>
      <c r="K184" s="76" t="str">
        <f>IF(J184="","",'Covered Services'!D188)</f>
        <v/>
      </c>
      <c r="L184" s="43" t="str">
        <f t="array" ref="L184">IF(COUNTIF($J$6:$J$207,"?*")&lt;ROW(J184)-5,"",INDEX(J:J,SMALL(IF(J$6:J$207&lt;&gt;"",ROW(J$6:J$207)),ROWS(J$6:J184))))</f>
        <v/>
      </c>
      <c r="M184" s="43" t="str">
        <f t="array" ref="M184">IF(COUNTIF($J$6:$J$207,"?*")&lt;ROW(K184)-5,"",INDEX(K:K,SMALL(IF(K$6:K$207&lt;&gt;"",ROW(K$6:K$207)),ROWS(K$6:K184))))</f>
        <v/>
      </c>
    </row>
    <row r="185" spans="10:13" x14ac:dyDescent="0.25">
      <c r="J185" s="9" t="str">
        <f>IF(AND('Covered Services'!Q189&lt;&gt;1,'Covered Services'!E189="OutPt, OON-Other",'Covered Services'!B189&gt;0),'Covered Services'!B189,"")</f>
        <v/>
      </c>
      <c r="K185" s="76" t="str">
        <f>IF(J185="","",'Covered Services'!D189)</f>
        <v/>
      </c>
      <c r="L185" s="43" t="str">
        <f t="array" ref="L185">IF(COUNTIF($J$6:$J$207,"?*")&lt;ROW(J185)-5,"",INDEX(J:J,SMALL(IF(J$6:J$207&lt;&gt;"",ROW(J$6:J$207)),ROWS(J$6:J185))))</f>
        <v/>
      </c>
      <c r="M185" s="43" t="str">
        <f t="array" ref="M185">IF(COUNTIF($J$6:$J$207,"?*")&lt;ROW(K185)-5,"",INDEX(K:K,SMALL(IF(K$6:K$207&lt;&gt;"",ROW(K$6:K$207)),ROWS(K$6:K185))))</f>
        <v/>
      </c>
    </row>
    <row r="186" spans="10:13" x14ac:dyDescent="0.25">
      <c r="J186" s="9" t="str">
        <f>IF(AND('Covered Services'!Q190&lt;&gt;1,'Covered Services'!E190="OutPt, OON-Other",'Covered Services'!B190&gt;0),'Covered Services'!B190,"")</f>
        <v/>
      </c>
      <c r="K186" s="76" t="str">
        <f>IF(J186="","",'Covered Services'!D190)</f>
        <v/>
      </c>
      <c r="L186" s="43" t="str">
        <f t="array" ref="L186">IF(COUNTIF($J$6:$J$207,"?*")&lt;ROW(J186)-5,"",INDEX(J:J,SMALL(IF(J$6:J$207&lt;&gt;"",ROW(J$6:J$207)),ROWS(J$6:J186))))</f>
        <v/>
      </c>
      <c r="M186" s="43" t="str">
        <f t="array" ref="M186">IF(COUNTIF($J$6:$J$207,"?*")&lt;ROW(K186)-5,"",INDEX(K:K,SMALL(IF(K$6:K$207&lt;&gt;"",ROW(K$6:K$207)),ROWS(K$6:K186))))</f>
        <v/>
      </c>
    </row>
    <row r="187" spans="10:13" x14ac:dyDescent="0.25">
      <c r="J187" s="9" t="str">
        <f>IF(AND('Covered Services'!Q191&lt;&gt;1,'Covered Services'!E191="OutPt, OON-Other",'Covered Services'!B191&gt;0),'Covered Services'!B191,"")</f>
        <v/>
      </c>
      <c r="K187" s="76" t="str">
        <f>IF(J187="","",'Covered Services'!D191)</f>
        <v/>
      </c>
      <c r="L187" s="43" t="str">
        <f t="array" ref="L187">IF(COUNTIF($J$6:$J$207,"?*")&lt;ROW(J187)-5,"",INDEX(J:J,SMALL(IF(J$6:J$207&lt;&gt;"",ROW(J$6:J$207)),ROWS(J$6:J187))))</f>
        <v/>
      </c>
      <c r="M187" s="43" t="str">
        <f t="array" ref="M187">IF(COUNTIF($J$6:$J$207,"?*")&lt;ROW(K187)-5,"",INDEX(K:K,SMALL(IF(K$6:K$207&lt;&gt;"",ROW(K$6:K$207)),ROWS(K$6:K187))))</f>
        <v/>
      </c>
    </row>
    <row r="188" spans="10:13" x14ac:dyDescent="0.25">
      <c r="J188" s="9" t="str">
        <f>IF(AND('Covered Services'!Q192&lt;&gt;1,'Covered Services'!E192="OutPt, OON-Other",'Covered Services'!B192&gt;0),'Covered Services'!B192,"")</f>
        <v/>
      </c>
      <c r="K188" s="76" t="str">
        <f>IF(J188="","",'Covered Services'!D192)</f>
        <v/>
      </c>
      <c r="L188" s="43" t="str">
        <f t="array" ref="L188">IF(COUNTIF($J$6:$J$207,"?*")&lt;ROW(J188)-5,"",INDEX(J:J,SMALL(IF(J$6:J$207&lt;&gt;"",ROW(J$6:J$207)),ROWS(J$6:J188))))</f>
        <v/>
      </c>
      <c r="M188" s="43" t="str">
        <f t="array" ref="M188">IF(COUNTIF($J$6:$J$207,"?*")&lt;ROW(K188)-5,"",INDEX(K:K,SMALL(IF(K$6:K$207&lt;&gt;"",ROW(K$6:K$207)),ROWS(K$6:K188))))</f>
        <v/>
      </c>
    </row>
    <row r="189" spans="10:13" x14ac:dyDescent="0.25">
      <c r="J189" s="9" t="str">
        <f>IF(AND('Covered Services'!Q193&lt;&gt;1,'Covered Services'!E193="OutPt, OON-Other",'Covered Services'!B193&gt;0),'Covered Services'!B193,"")</f>
        <v/>
      </c>
      <c r="K189" s="76" t="str">
        <f>IF(J189="","",'Covered Services'!D193)</f>
        <v/>
      </c>
      <c r="L189" s="43" t="str">
        <f t="array" ref="L189">IF(COUNTIF($J$6:$J$207,"?*")&lt;ROW(J189)-5,"",INDEX(J:J,SMALL(IF(J$6:J$207&lt;&gt;"",ROW(J$6:J$207)),ROWS(J$6:J189))))</f>
        <v/>
      </c>
      <c r="M189" s="43" t="str">
        <f t="array" ref="M189">IF(COUNTIF($J$6:$J$207,"?*")&lt;ROW(K189)-5,"",INDEX(K:K,SMALL(IF(K$6:K$207&lt;&gt;"",ROW(K$6:K$207)),ROWS(K$6:K189))))</f>
        <v/>
      </c>
    </row>
    <row r="190" spans="10:13" x14ac:dyDescent="0.25">
      <c r="J190" s="9" t="str">
        <f>IF(AND('Covered Services'!Q194&lt;&gt;1,'Covered Services'!E194="OutPt, OON-Other",'Covered Services'!B194&gt;0),'Covered Services'!B194,"")</f>
        <v/>
      </c>
      <c r="K190" s="76" t="str">
        <f>IF(J190="","",'Covered Services'!D194)</f>
        <v/>
      </c>
      <c r="L190" s="43" t="str">
        <f t="array" ref="L190">IF(COUNTIF($J$6:$J$207,"?*")&lt;ROW(J190)-5,"",INDEX(J:J,SMALL(IF(J$6:J$207&lt;&gt;"",ROW(J$6:J$207)),ROWS(J$6:J190))))</f>
        <v/>
      </c>
      <c r="M190" s="43" t="str">
        <f t="array" ref="M190">IF(COUNTIF($J$6:$J$207,"?*")&lt;ROW(K190)-5,"",INDEX(K:K,SMALL(IF(K$6:K$207&lt;&gt;"",ROW(K$6:K$207)),ROWS(K$6:K190))))</f>
        <v/>
      </c>
    </row>
    <row r="191" spans="10:13" x14ac:dyDescent="0.25">
      <c r="J191" s="9" t="str">
        <f>IF(AND('Covered Services'!Q195&lt;&gt;1,'Covered Services'!E195="OutPt, OON-Other",'Covered Services'!B195&gt;0),'Covered Services'!B195,"")</f>
        <v/>
      </c>
      <c r="K191" s="76" t="str">
        <f>IF(J191="","",'Covered Services'!D195)</f>
        <v/>
      </c>
      <c r="L191" s="43" t="str">
        <f t="array" ref="L191">IF(COUNTIF($J$6:$J$207,"?*")&lt;ROW(J191)-5,"",INDEX(J:J,SMALL(IF(J$6:J$207&lt;&gt;"",ROW(J$6:J$207)),ROWS(J$6:J191))))</f>
        <v/>
      </c>
      <c r="M191" s="43" t="str">
        <f t="array" ref="M191">IF(COUNTIF($J$6:$J$207,"?*")&lt;ROW(K191)-5,"",INDEX(K:K,SMALL(IF(K$6:K$207&lt;&gt;"",ROW(K$6:K$207)),ROWS(K$6:K191))))</f>
        <v/>
      </c>
    </row>
    <row r="192" spans="10:13" x14ac:dyDescent="0.25">
      <c r="J192" s="9" t="str">
        <f>IF(AND('Covered Services'!Q196&lt;&gt;1,'Covered Services'!E196="OutPt, OON-Other",'Covered Services'!B196&gt;0),'Covered Services'!B196,"")</f>
        <v/>
      </c>
      <c r="K192" s="76" t="str">
        <f>IF(J192="","",'Covered Services'!D196)</f>
        <v/>
      </c>
      <c r="L192" s="43" t="str">
        <f t="array" ref="L192">IF(COUNTIF($J$6:$J$207,"?*")&lt;ROW(J192)-5,"",INDEX(J:J,SMALL(IF(J$6:J$207&lt;&gt;"",ROW(J$6:J$207)),ROWS(J$6:J192))))</f>
        <v/>
      </c>
      <c r="M192" s="43" t="str">
        <f t="array" ref="M192">IF(COUNTIF($J$6:$J$207,"?*")&lt;ROW(K192)-5,"",INDEX(K:K,SMALL(IF(K$6:K$207&lt;&gt;"",ROW(K$6:K$207)),ROWS(K$6:K192))))</f>
        <v/>
      </c>
    </row>
    <row r="193" spans="10:13" x14ac:dyDescent="0.25">
      <c r="J193" s="9" t="str">
        <f>IF(AND('Covered Services'!Q197&lt;&gt;1,'Covered Services'!E197="OutPt, OON-Other",'Covered Services'!B197&gt;0),'Covered Services'!B197,"")</f>
        <v/>
      </c>
      <c r="K193" s="76" t="str">
        <f>IF(J193="","",'Covered Services'!D197)</f>
        <v/>
      </c>
      <c r="L193" s="43" t="str">
        <f t="array" ref="L193">IF(COUNTIF($J$6:$J$207,"?*")&lt;ROW(J193)-5,"",INDEX(J:J,SMALL(IF(J$6:J$207&lt;&gt;"",ROW(J$6:J$207)),ROWS(J$6:J193))))</f>
        <v/>
      </c>
      <c r="M193" s="43" t="str">
        <f t="array" ref="M193">IF(COUNTIF($J$6:$J$207,"?*")&lt;ROW(K193)-5,"",INDEX(K:K,SMALL(IF(K$6:K$207&lt;&gt;"",ROW(K$6:K$207)),ROWS(K$6:K193))))</f>
        <v/>
      </c>
    </row>
    <row r="194" spans="10:13" x14ac:dyDescent="0.25">
      <c r="J194" s="9" t="str">
        <f>IF(AND('Covered Services'!Q198&lt;&gt;1,'Covered Services'!E198="OutPt, OON-Other",'Covered Services'!B198&gt;0),'Covered Services'!B198,"")</f>
        <v/>
      </c>
      <c r="K194" s="76" t="str">
        <f>IF(J194="","",'Covered Services'!D198)</f>
        <v/>
      </c>
      <c r="L194" s="43" t="str">
        <f t="array" ref="L194">IF(COUNTIF($J$6:$J$207,"?*")&lt;ROW(J194)-5,"",INDEX(J:J,SMALL(IF(J$6:J$207&lt;&gt;"",ROW(J$6:J$207)),ROWS(J$6:J194))))</f>
        <v/>
      </c>
      <c r="M194" s="43" t="str">
        <f t="array" ref="M194">IF(COUNTIF($J$6:$J$207,"?*")&lt;ROW(K194)-5,"",INDEX(K:K,SMALL(IF(K$6:K$207&lt;&gt;"",ROW(K$6:K$207)),ROWS(K$6:K194))))</f>
        <v/>
      </c>
    </row>
    <row r="195" spans="10:13" x14ac:dyDescent="0.25">
      <c r="J195" s="9" t="str">
        <f>IF(AND('Covered Services'!Q199&lt;&gt;1,'Covered Services'!E199="OutPt, OON-Other",'Covered Services'!B199&gt;0),'Covered Services'!B199,"")</f>
        <v/>
      </c>
      <c r="K195" s="76" t="str">
        <f>IF(J195="","",'Covered Services'!D199)</f>
        <v/>
      </c>
      <c r="L195" s="43" t="str">
        <f t="array" ref="L195">IF(COUNTIF($J$6:$J$207,"?*")&lt;ROW(J195)-5,"",INDEX(J:J,SMALL(IF(J$6:J$207&lt;&gt;"",ROW(J$6:J$207)),ROWS(J$6:J195))))</f>
        <v/>
      </c>
      <c r="M195" s="43" t="str">
        <f t="array" ref="M195">IF(COUNTIF($J$6:$J$207,"?*")&lt;ROW(K195)-5,"",INDEX(K:K,SMALL(IF(K$6:K$207&lt;&gt;"",ROW(K$6:K$207)),ROWS(K$6:K195))))</f>
        <v/>
      </c>
    </row>
    <row r="196" spans="10:13" x14ac:dyDescent="0.25">
      <c r="J196" s="9" t="str">
        <f>IF(AND('Covered Services'!Q200&lt;&gt;1,'Covered Services'!E200="OutPt, OON-Other",'Covered Services'!B200&gt;0),'Covered Services'!B200,"")</f>
        <v/>
      </c>
      <c r="K196" s="76" t="str">
        <f>IF(J196="","",'Covered Services'!D200)</f>
        <v/>
      </c>
      <c r="L196" s="43" t="str">
        <f t="array" ref="L196">IF(COUNTIF($J$6:$J$207,"?*")&lt;ROW(J196)-5,"",INDEX(J:J,SMALL(IF(J$6:J$207&lt;&gt;"",ROW(J$6:J$207)),ROWS(J$6:J196))))</f>
        <v/>
      </c>
      <c r="M196" s="43" t="str">
        <f t="array" ref="M196">IF(COUNTIF($J$6:$J$207,"?*")&lt;ROW(K196)-5,"",INDEX(K:K,SMALL(IF(K$6:K$207&lt;&gt;"",ROW(K$6:K$207)),ROWS(K$6:K196))))</f>
        <v/>
      </c>
    </row>
    <row r="197" spans="10:13" x14ac:dyDescent="0.25">
      <c r="J197" s="9" t="str">
        <f>IF(AND('Covered Services'!Q201&lt;&gt;1,'Covered Services'!E201="OutPt, OON-Other",'Covered Services'!B201&gt;0),'Covered Services'!B201,"")</f>
        <v/>
      </c>
      <c r="K197" s="76" t="str">
        <f>IF(J197="","",'Covered Services'!D201)</f>
        <v/>
      </c>
      <c r="L197" s="43" t="str">
        <f t="array" ref="L197">IF(COUNTIF($J$6:$J$207,"?*")&lt;ROW(J197)-5,"",INDEX(J:J,SMALL(IF(J$6:J$207&lt;&gt;"",ROW(J$6:J$207)),ROWS(J$6:J197))))</f>
        <v/>
      </c>
      <c r="M197" s="43" t="str">
        <f t="array" ref="M197">IF(COUNTIF($J$6:$J$207,"?*")&lt;ROW(K197)-5,"",INDEX(K:K,SMALL(IF(K$6:K$207&lt;&gt;"",ROW(K$6:K$207)),ROWS(K$6:K197))))</f>
        <v/>
      </c>
    </row>
    <row r="198" spans="10:13" x14ac:dyDescent="0.25">
      <c r="J198" s="9" t="str">
        <f>IF(AND('Covered Services'!Q202&lt;&gt;1,'Covered Services'!E202="OutPt, OON-Other",'Covered Services'!B202&gt;0),'Covered Services'!B202,"")</f>
        <v/>
      </c>
      <c r="K198" s="76" t="str">
        <f>IF(J198="","",'Covered Services'!D202)</f>
        <v/>
      </c>
      <c r="L198" s="43" t="str">
        <f t="array" ref="L198">IF(COUNTIF($J$6:$J$207,"?*")&lt;ROW(J198)-5,"",INDEX(J:J,SMALL(IF(J$6:J$207&lt;&gt;"",ROW(J$6:J$207)),ROWS(J$6:J198))))</f>
        <v/>
      </c>
      <c r="M198" s="43" t="str">
        <f t="array" ref="M198">IF(COUNTIF($J$6:$J$207,"?*")&lt;ROW(K198)-5,"",INDEX(K:K,SMALL(IF(K$6:K$207&lt;&gt;"",ROW(K$6:K$207)),ROWS(K$6:K198))))</f>
        <v/>
      </c>
    </row>
    <row r="199" spans="10:13" x14ac:dyDescent="0.25">
      <c r="J199" s="9" t="str">
        <f>IF(AND('Covered Services'!Q203&lt;&gt;1,'Covered Services'!E203="OutPt, OON-Other",'Covered Services'!B203&gt;0),'Covered Services'!B203,"")</f>
        <v/>
      </c>
      <c r="K199" s="76" t="str">
        <f>IF(J199="","",'Covered Services'!D203)</f>
        <v/>
      </c>
      <c r="L199" s="43" t="str">
        <f t="array" ref="L199">IF(COUNTIF($J$6:$J$207,"?*")&lt;ROW(J199)-5,"",INDEX(J:J,SMALL(IF(J$6:J$207&lt;&gt;"",ROW(J$6:J$207)),ROWS(J$6:J199))))</f>
        <v/>
      </c>
      <c r="M199" s="43" t="str">
        <f t="array" ref="M199">IF(COUNTIF($J$6:$J$207,"?*")&lt;ROW(K199)-5,"",INDEX(K:K,SMALL(IF(K$6:K$207&lt;&gt;"",ROW(K$6:K$207)),ROWS(K$6:K199))))</f>
        <v/>
      </c>
    </row>
    <row r="200" spans="10:13" x14ac:dyDescent="0.25">
      <c r="J200" s="9" t="str">
        <f>IF(AND('Covered Services'!Q204&lt;&gt;1,'Covered Services'!E204="OutPt, OON-Other",'Covered Services'!B204&gt;0),'Covered Services'!B204,"")</f>
        <v/>
      </c>
      <c r="K200" s="76" t="str">
        <f>IF(J200="","",'Covered Services'!D204)</f>
        <v/>
      </c>
      <c r="L200" s="43" t="str">
        <f t="array" ref="L200">IF(COUNTIF($J$6:$J$207,"?*")&lt;ROW(J200)-5,"",INDEX(J:J,SMALL(IF(J$6:J$207&lt;&gt;"",ROW(J$6:J$207)),ROWS(J$6:J200))))</f>
        <v/>
      </c>
      <c r="M200" s="43" t="str">
        <f t="array" ref="M200">IF(COUNTIF($J$6:$J$207,"?*")&lt;ROW(K200)-5,"",INDEX(K:K,SMALL(IF(K$6:K$207&lt;&gt;"",ROW(K$6:K$207)),ROWS(K$6:K200))))</f>
        <v/>
      </c>
    </row>
    <row r="201" spans="10:13" x14ac:dyDescent="0.25">
      <c r="J201" s="9" t="str">
        <f>IF(AND('Covered Services'!Q205&lt;&gt;1,'Covered Services'!E205="OutPt, OON-Other",'Covered Services'!B205&gt;0),'Covered Services'!B205,"")</f>
        <v/>
      </c>
      <c r="K201" s="76" t="str">
        <f>IF(J201="","",'Covered Services'!D205)</f>
        <v/>
      </c>
      <c r="L201" s="43" t="str">
        <f t="array" ref="L201">IF(COUNTIF($J$6:$J$207,"?*")&lt;ROW(J201)-5,"",INDEX(J:J,SMALL(IF(J$6:J$207&lt;&gt;"",ROW(J$6:J$207)),ROWS(J$6:J201))))</f>
        <v/>
      </c>
      <c r="M201" s="43" t="str">
        <f t="array" ref="M201">IF(COUNTIF($J$6:$J$207,"?*")&lt;ROW(K201)-5,"",INDEX(K:K,SMALL(IF(K$6:K$207&lt;&gt;"",ROW(K$6:K$207)),ROWS(K$6:K201))))</f>
        <v/>
      </c>
    </row>
    <row r="202" spans="10:13" x14ac:dyDescent="0.25">
      <c r="J202" s="9" t="str">
        <f>IF(AND('Covered Services'!Q206&lt;&gt;1,'Covered Services'!E206="OutPt, OON-Other",'Covered Services'!B206&gt;0),'Covered Services'!B206,"")</f>
        <v/>
      </c>
      <c r="K202" s="76" t="str">
        <f>IF(J202="","",'Covered Services'!D206)</f>
        <v/>
      </c>
      <c r="L202" s="43" t="str">
        <f t="array" ref="L202">IF(COUNTIF($J$6:$J$207,"?*")&lt;ROW(J202)-5,"",INDEX(J:J,SMALL(IF(J$6:J$207&lt;&gt;"",ROW(J$6:J$207)),ROWS(J$6:J202))))</f>
        <v/>
      </c>
      <c r="M202" s="43" t="str">
        <f t="array" ref="M202">IF(COUNTIF($J$6:$J$207,"?*")&lt;ROW(K202)-5,"",INDEX(K:K,SMALL(IF(K$6:K$207&lt;&gt;"",ROW(K$6:K$207)),ROWS(K$6:K202))))</f>
        <v/>
      </c>
    </row>
    <row r="203" spans="10:13" x14ac:dyDescent="0.25">
      <c r="J203" s="9" t="str">
        <f>IF(AND('Covered Services'!Q207&lt;&gt;1,'Covered Services'!E207="OutPt, OON-Other",'Covered Services'!B207&gt;0),'Covered Services'!B207,"")</f>
        <v/>
      </c>
      <c r="K203" s="76" t="str">
        <f>IF(J203="","",'Covered Services'!D207)</f>
        <v/>
      </c>
      <c r="L203" s="43" t="str">
        <f t="array" ref="L203">IF(COUNTIF($J$6:$J$207,"?*")&lt;ROW(J203)-5,"",INDEX(J:J,SMALL(IF(J$6:J$207&lt;&gt;"",ROW(J$6:J$207)),ROWS(J$6:J203))))</f>
        <v/>
      </c>
      <c r="M203" s="43" t="str">
        <f t="array" ref="M203">IF(COUNTIF($J$6:$J$207,"?*")&lt;ROW(K203)-5,"",INDEX(K:K,SMALL(IF(K$6:K$207&lt;&gt;"",ROW(K$6:K$207)),ROWS(K$6:K203))))</f>
        <v/>
      </c>
    </row>
    <row r="204" spans="10:13" x14ac:dyDescent="0.25">
      <c r="J204" s="9" t="str">
        <f>IF(AND('Covered Services'!Q208&lt;&gt;1,'Covered Services'!E208="OutPt, OON-Other",'Covered Services'!B208&gt;0),'Covered Services'!B208,"")</f>
        <v/>
      </c>
      <c r="K204" s="76" t="str">
        <f>IF(J204="","",'Covered Services'!D208)</f>
        <v/>
      </c>
      <c r="L204" s="43" t="str">
        <f t="array" ref="L204">IF(COUNTIF($J$6:$J$207,"?*")&lt;ROW(J204)-5,"",INDEX(J:J,SMALL(IF(J$6:J$207&lt;&gt;"",ROW(J$6:J$207)),ROWS(J$6:J204))))</f>
        <v/>
      </c>
      <c r="M204" s="43" t="str">
        <f t="array" ref="M204">IF(COUNTIF($J$6:$J$207,"?*")&lt;ROW(K204)-5,"",INDEX(K:K,SMALL(IF(K$6:K$207&lt;&gt;"",ROW(K$6:K$207)),ROWS(K$6:K204))))</f>
        <v/>
      </c>
    </row>
    <row r="205" spans="10:13" x14ac:dyDescent="0.25">
      <c r="J205" s="9" t="str">
        <f>IF(AND('Covered Services'!Q209&lt;&gt;1,'Covered Services'!E209="OutPt, OON-Other",'Covered Services'!B209&gt;0),'Covered Services'!B209,"")</f>
        <v/>
      </c>
      <c r="K205" s="76" t="str">
        <f>IF(J205="","",'Covered Services'!D209)</f>
        <v/>
      </c>
      <c r="L205" s="43" t="str">
        <f t="array" ref="L205">IF(COUNTIF($J$6:$J$207,"?*")&lt;ROW(J205)-5,"",INDEX(J:J,SMALL(IF(J$6:J$207&lt;&gt;"",ROW(J$6:J$207)),ROWS(J$6:J205))))</f>
        <v/>
      </c>
      <c r="M205" s="43" t="str">
        <f t="array" ref="M205">IF(COUNTIF($J$6:$J$207,"?*")&lt;ROW(K205)-5,"",INDEX(K:K,SMALL(IF(K$6:K$207&lt;&gt;"",ROW(K$6:K$207)),ROWS(K$6:K205))))</f>
        <v/>
      </c>
    </row>
    <row r="206" spans="10:13" x14ac:dyDescent="0.25">
      <c r="J206" s="9" t="str">
        <f>IF(AND('Covered Services'!Q210&lt;&gt;1,'Covered Services'!E210="OutPt, OON-Other",'Covered Services'!B210&gt;0),'Covered Services'!B210,"")</f>
        <v/>
      </c>
      <c r="K206" s="76" t="str">
        <f>IF(J206="","",'Covered Services'!D210)</f>
        <v/>
      </c>
      <c r="L206" s="43" t="str">
        <f t="array" ref="L206">IF(COUNTIF($J$6:$J$207,"?*")&lt;ROW(J206)-5,"",INDEX(J:J,SMALL(IF(J$6:J$207&lt;&gt;"",ROW(J$6:J$207)),ROWS(J$6:J206))))</f>
        <v/>
      </c>
      <c r="M206" s="43" t="str">
        <f t="array" ref="M206">IF(COUNTIF($J$6:$J$207,"?*")&lt;ROW(K206)-5,"",INDEX(K:K,SMALL(IF(K$6:K$207&lt;&gt;"",ROW(K$6:K$207)),ROWS(K$6:K206))))</f>
        <v/>
      </c>
    </row>
    <row r="207" spans="10:13" x14ac:dyDescent="0.25">
      <c r="J207" s="9" t="str">
        <f>IF(AND('Covered Services'!Q211&lt;&gt;1,'Covered Services'!E211="OutPt, OON-Other",'Covered Services'!B211&gt;0),'Covered Services'!B211,"")</f>
        <v/>
      </c>
      <c r="K207" s="76" t="str">
        <f>IF(J207="","",'Covered Services'!D211)</f>
        <v/>
      </c>
      <c r="L207" s="43" t="str">
        <f t="array" ref="L207">IF(COUNTIF($J$6:$J$207,"?*")&lt;ROW(J207)-5,"",INDEX(J:J,SMALL(IF(J$6:J$207&lt;&gt;"",ROW(J$6:J$207)),ROWS(J$6:J207))))</f>
        <v/>
      </c>
      <c r="M207" s="43" t="str">
        <f t="array" ref="M207">IF(COUNTIF($J$6:$J$207,"?*")&lt;ROW(K207)-5,"",INDEX(K:K,SMALL(IF(K$6:K$207&lt;&gt;"",ROW(K$6:K$207)),ROWS(K$6:K207))))</f>
        <v/>
      </c>
    </row>
    <row r="208" spans="10:13" x14ac:dyDescent="0.25">
      <c r="L208" s="43"/>
    </row>
    <row r="209" spans="12:12" x14ac:dyDescent="0.25">
      <c r="L209" s="43"/>
    </row>
    <row r="210" spans="12:12" x14ac:dyDescent="0.25">
      <c r="L210" s="43"/>
    </row>
    <row r="211" spans="12:12" x14ac:dyDescent="0.25">
      <c r="L211" s="43"/>
    </row>
    <row r="212" spans="12:12" x14ac:dyDescent="0.25">
      <c r="L212" s="43"/>
    </row>
    <row r="213" spans="12:12" x14ac:dyDescent="0.25">
      <c r="L213" s="43"/>
    </row>
    <row r="214" spans="12:12" x14ac:dyDescent="0.25">
      <c r="L214" s="43"/>
    </row>
    <row r="215" spans="12:12" x14ac:dyDescent="0.25">
      <c r="L215" s="43"/>
    </row>
    <row r="216" spans="12:12" x14ac:dyDescent="0.25">
      <c r="L216" s="43"/>
    </row>
  </sheetData>
  <sheetProtection sheet="1" formatRows="0"/>
  <mergeCells count="2">
    <mergeCell ref="B1:H1"/>
    <mergeCell ref="B68:F68"/>
  </mergeCells>
  <conditionalFormatting sqref="B70:B75">
    <cfRule type="cellIs" dxfId="55" priority="29" operator="notBetween">
      <formula>0</formula>
      <formula>2000</formula>
    </cfRule>
  </conditionalFormatting>
  <conditionalFormatting sqref="B75">
    <cfRule type="containsErrors" dxfId="54" priority="28">
      <formula>ISERROR(B75)</formula>
    </cfRule>
  </conditionalFormatting>
  <conditionalFormatting sqref="B70:B74">
    <cfRule type="containsErrors" dxfId="53" priority="27">
      <formula>ISERROR(B70)</formula>
    </cfRule>
  </conditionalFormatting>
  <conditionalFormatting sqref="F70:F75">
    <cfRule type="containsText" dxfId="52" priority="26" operator="containsText" text="Predominant Level Met">
      <formula>NOT(ISERROR(SEARCH("Predominant Level Met",F70)))</formula>
    </cfRule>
  </conditionalFormatting>
  <conditionalFormatting sqref="G69">
    <cfRule type="containsText" dxfId="51" priority="24" operator="containsText" text="No such cost sharing shall be applied">
      <formula>NOT(ISERROR(SEARCH("No such cost sharing shall be applied",G69)))</formula>
    </cfRule>
    <cfRule type="cellIs" dxfId="50" priority="25" operator="notEqual">
      <formula>"No such cost sharing shall be applied"</formula>
    </cfRule>
  </conditionalFormatting>
  <conditionalFormatting sqref="B79:B84">
    <cfRule type="cellIs" dxfId="49" priority="22" operator="notBetween">
      <formula>0</formula>
      <formula>2000</formula>
    </cfRule>
  </conditionalFormatting>
  <conditionalFormatting sqref="B79:B84">
    <cfRule type="containsErrors" dxfId="48" priority="21">
      <formula>ISERROR(B79)</formula>
    </cfRule>
  </conditionalFormatting>
  <conditionalFormatting sqref="F80:F84">
    <cfRule type="containsText" dxfId="47" priority="20" operator="containsText" text="Predominant Level Met">
      <formula>NOT(ISERROR(SEARCH("Predominant Level Met",F80)))</formula>
    </cfRule>
  </conditionalFormatting>
  <conditionalFormatting sqref="G78">
    <cfRule type="containsText" dxfId="46" priority="18" operator="containsText" text="No such cost sharing shall be applied">
      <formula>NOT(ISERROR(SEARCH("No such cost sharing shall be applied",G78)))</formula>
    </cfRule>
    <cfRule type="cellIs" dxfId="45" priority="19" operator="notEqual">
      <formula>"No such cost sharing shall be applied"</formula>
    </cfRule>
  </conditionalFormatting>
  <conditionalFormatting sqref="B88">
    <cfRule type="cellIs" dxfId="44" priority="17" operator="notBetween">
      <formula>0</formula>
      <formula>2000</formula>
    </cfRule>
  </conditionalFormatting>
  <conditionalFormatting sqref="B88">
    <cfRule type="containsErrors" dxfId="43" priority="16">
      <formula>ISERROR(B88)</formula>
    </cfRule>
  </conditionalFormatting>
  <conditionalFormatting sqref="B89:B93">
    <cfRule type="cellIs" dxfId="42" priority="15" operator="notBetween">
      <formula>0</formula>
      <formula>2000</formula>
    </cfRule>
  </conditionalFormatting>
  <conditionalFormatting sqref="B89:B93">
    <cfRule type="containsErrors" dxfId="41" priority="14">
      <formula>ISERROR(B89)</formula>
    </cfRule>
  </conditionalFormatting>
  <conditionalFormatting sqref="F89:F93">
    <cfRule type="containsText" dxfId="40" priority="13" operator="containsText" text="Predominant Level Met">
      <formula>NOT(ISERROR(SEARCH("Predominant Level Met",F89)))</formula>
    </cfRule>
  </conditionalFormatting>
  <conditionalFormatting sqref="G87">
    <cfRule type="containsText" dxfId="39" priority="12" operator="containsText" text="No such limits shall be applied">
      <formula>NOT(ISERROR(SEARCH("No such limits shall be applied",G87)))</formula>
    </cfRule>
  </conditionalFormatting>
  <conditionalFormatting sqref="F79">
    <cfRule type="containsText" dxfId="38" priority="11" operator="containsText" text="Predominant Level Met">
      <formula>NOT(ISERROR(SEARCH("Predominant Level Met",F79)))</formula>
    </cfRule>
  </conditionalFormatting>
  <conditionalFormatting sqref="F88">
    <cfRule type="containsText" dxfId="37" priority="10" operator="containsText" text="Predominant Level Met">
      <formula>NOT(ISERROR(SEARCH("Predominant Level Met",F88)))</formula>
    </cfRule>
  </conditionalFormatting>
  <conditionalFormatting sqref="B97:B102">
    <cfRule type="cellIs" dxfId="36" priority="9" operator="notBetween">
      <formula>0</formula>
      <formula>2000</formula>
    </cfRule>
  </conditionalFormatting>
  <conditionalFormatting sqref="B97:B102">
    <cfRule type="containsErrors" dxfId="35" priority="8">
      <formula>ISERROR(B97)</formula>
    </cfRule>
  </conditionalFormatting>
  <conditionalFormatting sqref="F98:F102">
    <cfRule type="containsText" dxfId="34" priority="7" operator="containsText" text="Predominant Level Met">
      <formula>NOT(ISERROR(SEARCH("Predominant Level Met",F98)))</formula>
    </cfRule>
  </conditionalFormatting>
  <conditionalFormatting sqref="F97">
    <cfRule type="containsText" dxfId="33" priority="6" operator="containsText" text="Predominant Level Met">
      <formula>NOT(ISERROR(SEARCH("Predominant Level Met",F97)))</formula>
    </cfRule>
  </conditionalFormatting>
  <conditionalFormatting sqref="G96">
    <cfRule type="containsText" dxfId="32" priority="5" operator="containsText" text="No such limits shall be applied">
      <formula>NOT(ISERROR(SEARCH("No such limits shall be applied",G96)))</formula>
    </cfRule>
  </conditionalFormatting>
  <conditionalFormatting sqref="D67:H67">
    <cfRule type="containsText" dxfId="31" priority="4" operator="containsText" text="Threshold Not Met">
      <formula>NOT(ISERROR(SEARCH("Threshold Not Met",D67)))</formula>
    </cfRule>
  </conditionalFormatting>
  <conditionalFormatting sqref="D67:H67">
    <cfRule type="cellIs" dxfId="30" priority="3" operator="equal">
      <formula>"Threshold Met"</formula>
    </cfRule>
  </conditionalFormatting>
  <conditionalFormatting sqref="E67:H67">
    <cfRule type="cellIs" dxfId="29" priority="2" operator="equal">
      <formula>"Threshold Met"</formula>
    </cfRule>
  </conditionalFormatting>
  <conditionalFormatting sqref="D67:H67">
    <cfRule type="cellIs" dxfId="28" priority="1" operator="equal">
      <formula>"Threshold Met"</formula>
    </cfRule>
  </conditionalFormatting>
  <dataValidations count="1">
    <dataValidation type="list" allowBlank="1" showInputMessage="1" showErrorMessage="1" sqref="F6:F62" xr:uid="{00000000-0002-0000-0900-000000000000}">
      <formula1>"Y, N"</formula1>
    </dataValidation>
  </dataValidations>
  <pageMargins left="0.7" right="0.7" top="0.75" bottom="0.75" header="0.3" footer="0.3"/>
  <pageSetup paperSize="5" scale="22" fitToWidth="0" orientation="landscape" r:id="rId1"/>
  <headerFooter>
    <oddFooter>&amp;C&amp;1#&amp;"Calibri"&amp;10&amp;K000000Confidential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>
    <pageSetUpPr fitToPage="1"/>
  </sheetPr>
  <dimension ref="B1:M216"/>
  <sheetViews>
    <sheetView zoomScaleNormal="100" workbookViewId="0">
      <selection activeCell="D6" sqref="D6"/>
    </sheetView>
  </sheetViews>
  <sheetFormatPr defaultRowHeight="15" x14ac:dyDescent="0.25"/>
  <cols>
    <col min="1" max="1" width="3" style="9" customWidth="1"/>
    <col min="2" max="2" width="53.28515625" style="9" customWidth="1"/>
    <col min="3" max="3" width="36.140625" style="9" customWidth="1"/>
    <col min="4" max="4" width="36.28515625" style="9" customWidth="1"/>
    <col min="5" max="5" width="40.42578125" style="9" customWidth="1"/>
    <col min="6" max="6" width="36.28515625" style="9" customWidth="1"/>
    <col min="7" max="7" width="33.7109375" style="9" customWidth="1"/>
    <col min="8" max="8" width="33" style="9" customWidth="1"/>
    <col min="9" max="9" width="9.140625" style="9"/>
    <col min="10" max="10" width="27" style="9" hidden="1" customWidth="1"/>
    <col min="11" max="11" width="14.85546875" style="76" hidden="1" customWidth="1"/>
    <col min="12" max="12" width="25.140625" style="9" hidden="1" customWidth="1"/>
    <col min="13" max="13" width="0" style="9" hidden="1" customWidth="1"/>
    <col min="14" max="16384" width="9.140625" style="9"/>
  </cols>
  <sheetData>
    <row r="1" spans="2:13" ht="71.25" customHeight="1" x14ac:dyDescent="0.25">
      <c r="B1" s="135" t="s">
        <v>16</v>
      </c>
      <c r="C1" s="136"/>
      <c r="D1" s="136"/>
      <c r="E1" s="136"/>
      <c r="F1" s="136"/>
      <c r="G1" s="136"/>
      <c r="H1" s="137"/>
    </row>
    <row r="2" spans="2:13" ht="62.25" customHeight="1" thickBot="1" x14ac:dyDescent="0.3">
      <c r="B2" s="77" t="str">
        <f>"Plan: "&amp;'Covered Services'!C3</f>
        <v xml:space="preserve">Plan: </v>
      </c>
      <c r="C2" s="4"/>
      <c r="D2" s="11"/>
      <c r="E2" s="11"/>
      <c r="F2" s="86" t="str">
        <f>"Plan Year: "&amp;'Covered Services'!C4</f>
        <v xml:space="preserve">Plan Year: </v>
      </c>
      <c r="G2" s="11"/>
      <c r="H2" s="12"/>
    </row>
    <row r="3" spans="2:13" ht="15.75" thickBot="1" x14ac:dyDescent="0.3">
      <c r="B3" s="41" t="s">
        <v>80</v>
      </c>
      <c r="C3" s="5" t="s">
        <v>9</v>
      </c>
      <c r="D3" s="5" t="s">
        <v>10</v>
      </c>
      <c r="E3" s="5" t="s">
        <v>11</v>
      </c>
      <c r="F3" s="5" t="s">
        <v>12</v>
      </c>
      <c r="G3" s="5" t="s">
        <v>14</v>
      </c>
      <c r="H3" s="6" t="s">
        <v>15</v>
      </c>
    </row>
    <row r="4" spans="2:13" x14ac:dyDescent="0.25">
      <c r="B4" s="42" t="str">
        <f ca="1">MID(CELL("filename",A1),FIND("]",CELL("filename",A1))+1,255)</f>
        <v>EMERGENCY</v>
      </c>
      <c r="C4" s="2" t="s">
        <v>13</v>
      </c>
      <c r="D4" s="2" t="s">
        <v>0</v>
      </c>
      <c r="E4" s="2" t="s">
        <v>1</v>
      </c>
      <c r="F4" s="2" t="s">
        <v>2</v>
      </c>
      <c r="G4" s="2" t="s">
        <v>5</v>
      </c>
      <c r="H4" s="2" t="s">
        <v>6</v>
      </c>
    </row>
    <row r="5" spans="2:13" ht="103.5" customHeight="1" thickBot="1" x14ac:dyDescent="0.3">
      <c r="B5" s="88" t="s">
        <v>84</v>
      </c>
      <c r="C5" s="3" t="s">
        <v>4</v>
      </c>
      <c r="D5" s="3" t="s">
        <v>81</v>
      </c>
      <c r="E5" s="3" t="s">
        <v>47</v>
      </c>
      <c r="F5" s="3" t="s">
        <v>3</v>
      </c>
      <c r="G5" s="3" t="s">
        <v>7</v>
      </c>
      <c r="H5" s="3" t="s">
        <v>8</v>
      </c>
      <c r="J5" s="87" t="s">
        <v>82</v>
      </c>
      <c r="L5" s="87" t="s">
        <v>83</v>
      </c>
    </row>
    <row r="6" spans="2:13" x14ac:dyDescent="0.25">
      <c r="B6" s="125" t="str">
        <f>L6</f>
        <v/>
      </c>
      <c r="C6" s="123" t="str">
        <f>M6</f>
        <v/>
      </c>
      <c r="D6" s="34"/>
      <c r="E6" s="35"/>
      <c r="F6" s="36"/>
      <c r="G6" s="36"/>
      <c r="H6" s="37"/>
      <c r="J6" s="9" t="str">
        <f>IF(AND('Covered Services'!Q10&lt;&gt;1,'Covered Services'!E10="Emergency",'Covered Services'!B10&gt;0),'Covered Services'!B10,"")</f>
        <v/>
      </c>
      <c r="K6" s="76" t="str">
        <f>IF(J6="","",'Covered Services'!D10)</f>
        <v/>
      </c>
      <c r="L6" s="43" t="str">
        <f t="array" ref="L6">IF(COUNTIF($J$6:$J$207,"?*")&lt;ROW(J6)-5,"",INDEX(J:J,SMALL(IF(J$6:J$207&lt;&gt;"",ROW(J$6:J$207)),ROWS(J$6:J6))))</f>
        <v/>
      </c>
      <c r="M6" s="43" t="str">
        <f t="array" ref="M6">IF(COUNTIF($J$6:$J$207,"?*")&lt;ROW(K6)-5,"",INDEX(K:K,SMALL(IF(K$6:K$207&lt;&gt;"",ROW(K$6:K$207)),ROWS(K$6:K6))))</f>
        <v/>
      </c>
    </row>
    <row r="7" spans="2:13" x14ac:dyDescent="0.25">
      <c r="B7" s="79" t="str">
        <f t="shared" ref="B7:C27" si="0">L7</f>
        <v/>
      </c>
      <c r="C7" s="123" t="str">
        <f t="shared" si="0"/>
        <v/>
      </c>
      <c r="D7" s="38"/>
      <c r="E7" s="35"/>
      <c r="F7" s="39"/>
      <c r="G7" s="39"/>
      <c r="H7" s="40"/>
      <c r="J7" s="9" t="str">
        <f>IF(AND('Covered Services'!Q11&lt;&gt;1,'Covered Services'!E11="Emergency",'Covered Services'!B11&gt;0),'Covered Services'!B11,"")</f>
        <v/>
      </c>
      <c r="K7" s="76" t="str">
        <f>IF(J7="","",'Covered Services'!D11)</f>
        <v/>
      </c>
      <c r="L7" s="43" t="str">
        <f t="array" ref="L7">IF(COUNTIF($J$6:$J$207,"?*")&lt;ROW(J7)-5,"",INDEX(J:J,SMALL(IF(J$6:J$207&lt;&gt;"",ROW(J$6:J$207)),ROWS(J$6:J7))))</f>
        <v/>
      </c>
      <c r="M7" s="43" t="str">
        <f t="array" ref="M7">IF(COUNTIF($J$6:$J$207,"?*")&lt;ROW(K7)-5,"",INDEX(K:K,SMALL(IF(K$6:K$207&lt;&gt;"",ROW(K$6:K$207)),ROWS(K$6:K7))))</f>
        <v/>
      </c>
    </row>
    <row r="8" spans="2:13" x14ac:dyDescent="0.25">
      <c r="B8" s="79" t="str">
        <f t="shared" si="0"/>
        <v/>
      </c>
      <c r="C8" s="123" t="str">
        <f t="shared" si="0"/>
        <v/>
      </c>
      <c r="D8" s="38"/>
      <c r="E8" s="35"/>
      <c r="F8" s="39"/>
      <c r="G8" s="39"/>
      <c r="H8" s="40"/>
      <c r="J8" s="9" t="str">
        <f>IF(AND('Covered Services'!Q12&lt;&gt;1,'Covered Services'!E12="Emergency",'Covered Services'!B12&gt;0),'Covered Services'!B12,"")</f>
        <v/>
      </c>
      <c r="K8" s="76" t="str">
        <f>IF(J8="","",'Covered Services'!D12)</f>
        <v/>
      </c>
      <c r="L8" s="43" t="str">
        <f t="array" ref="L8">IF(COUNTIF($J$6:$J$207,"?*")&lt;ROW(J8)-5,"",INDEX(J:J,SMALL(IF(J$6:J$207&lt;&gt;"",ROW(J$6:J$207)),ROWS(J$6:J8))))</f>
        <v/>
      </c>
      <c r="M8" s="43" t="str">
        <f t="array" ref="M8">IF(COUNTIF($J$6:$J$207,"?*")&lt;ROW(K8)-5,"",INDEX(K:K,SMALL(IF(K$6:K$207&lt;&gt;"",ROW(K$6:K$207)),ROWS(K$6:K8))))</f>
        <v/>
      </c>
    </row>
    <row r="9" spans="2:13" x14ac:dyDescent="0.25">
      <c r="B9" s="79" t="str">
        <f t="shared" si="0"/>
        <v/>
      </c>
      <c r="C9" s="123" t="str">
        <f t="shared" si="0"/>
        <v/>
      </c>
      <c r="D9" s="38"/>
      <c r="E9" s="35"/>
      <c r="F9" s="39"/>
      <c r="G9" s="39"/>
      <c r="H9" s="40"/>
      <c r="J9" s="9" t="str">
        <f>IF(AND('Covered Services'!Q13&lt;&gt;1,'Covered Services'!E13="Emergency",'Covered Services'!B13&gt;0),'Covered Services'!B13,"")</f>
        <v/>
      </c>
      <c r="K9" s="76" t="str">
        <f>IF(J9="","",'Covered Services'!D13)</f>
        <v/>
      </c>
      <c r="L9" s="43" t="str">
        <f t="array" ref="L9">IF(COUNTIF($J$6:$J$207,"?*")&lt;ROW(J9)-5,"",INDEX(J:J,SMALL(IF(J$6:J$207&lt;&gt;"",ROW(J$6:J$207)),ROWS(J$6:J9))))</f>
        <v/>
      </c>
      <c r="M9" s="43" t="str">
        <f t="array" ref="M9">IF(COUNTIF($J$6:$J$207,"?*")&lt;ROW(K9)-5,"",INDEX(K:K,SMALL(IF(K$6:K$207&lt;&gt;"",ROW(K$6:K$207)),ROWS(K$6:K9))))</f>
        <v/>
      </c>
    </row>
    <row r="10" spans="2:13" x14ac:dyDescent="0.25">
      <c r="B10" s="79" t="str">
        <f t="shared" si="0"/>
        <v/>
      </c>
      <c r="C10" s="123" t="str">
        <f t="shared" si="0"/>
        <v/>
      </c>
      <c r="D10" s="38"/>
      <c r="E10" s="35"/>
      <c r="F10" s="39"/>
      <c r="G10" s="39"/>
      <c r="H10" s="40"/>
      <c r="J10" s="9" t="str">
        <f>IF(AND('Covered Services'!Q14&lt;&gt;1,'Covered Services'!E14="Emergency",'Covered Services'!B14&gt;0),'Covered Services'!B14,"")</f>
        <v/>
      </c>
      <c r="K10" s="76" t="str">
        <f>IF(J10="","",'Covered Services'!D14)</f>
        <v/>
      </c>
      <c r="L10" s="43" t="str">
        <f t="array" ref="L10">IF(COUNTIF($J$6:$J$207,"?*")&lt;ROW(J10)-5,"",INDEX(J:J,SMALL(IF(J$6:J$207&lt;&gt;"",ROW(J$6:J$207)),ROWS(J$6:J10))))</f>
        <v/>
      </c>
      <c r="M10" s="43" t="str">
        <f t="array" ref="M10">IF(COUNTIF($J$6:$J$207,"?*")&lt;ROW(K10)-5,"",INDEX(K:K,SMALL(IF(K$6:K$207&lt;&gt;"",ROW(K$6:K$207)),ROWS(K$6:K10))))</f>
        <v/>
      </c>
    </row>
    <row r="11" spans="2:13" x14ac:dyDescent="0.25">
      <c r="B11" s="79" t="str">
        <f t="shared" si="0"/>
        <v/>
      </c>
      <c r="C11" s="123" t="str">
        <f t="shared" si="0"/>
        <v/>
      </c>
      <c r="D11" s="38"/>
      <c r="E11" s="35"/>
      <c r="F11" s="39"/>
      <c r="G11" s="39"/>
      <c r="H11" s="40"/>
      <c r="J11" s="9" t="str">
        <f>IF(AND('Covered Services'!Q15&lt;&gt;1,'Covered Services'!E15="Emergency",'Covered Services'!B15&gt;0),'Covered Services'!B15,"")</f>
        <v/>
      </c>
      <c r="K11" s="76" t="str">
        <f>IF(J11="","",'Covered Services'!D15)</f>
        <v/>
      </c>
      <c r="L11" s="43" t="str">
        <f t="array" ref="L11">IF(COUNTIF($J$6:$J$207,"?*")&lt;ROW(J11)-5,"",INDEX(J:J,SMALL(IF(J$6:J$207&lt;&gt;"",ROW(J$6:J$207)),ROWS(J$6:J11))))</f>
        <v/>
      </c>
      <c r="M11" s="43" t="str">
        <f t="array" ref="M11">IF(COUNTIF($J$6:$J$207,"?*")&lt;ROW(K11)-5,"",INDEX(K:K,SMALL(IF(K$6:K$207&lt;&gt;"",ROW(K$6:K$207)),ROWS(K$6:K11))))</f>
        <v/>
      </c>
    </row>
    <row r="12" spans="2:13" x14ac:dyDescent="0.25">
      <c r="B12" s="79" t="str">
        <f t="shared" si="0"/>
        <v/>
      </c>
      <c r="C12" s="123" t="str">
        <f t="shared" si="0"/>
        <v/>
      </c>
      <c r="D12" s="38"/>
      <c r="E12" s="35"/>
      <c r="F12" s="39"/>
      <c r="G12" s="39"/>
      <c r="H12" s="40"/>
      <c r="J12" s="9" t="str">
        <f>IF(AND('Covered Services'!Q16&lt;&gt;1,'Covered Services'!E16="Emergency",'Covered Services'!B16&gt;0),'Covered Services'!B16,"")</f>
        <v/>
      </c>
      <c r="K12" s="76" t="str">
        <f>IF(J12="","",'Covered Services'!D16)</f>
        <v/>
      </c>
      <c r="L12" s="43" t="str">
        <f t="array" ref="L12">IF(COUNTIF($J$6:$J$207,"?*")&lt;ROW(J12)-5,"",INDEX(J:J,SMALL(IF(J$6:J$207&lt;&gt;"",ROW(J$6:J$207)),ROWS(J$6:J12))))</f>
        <v/>
      </c>
      <c r="M12" s="43" t="str">
        <f t="array" ref="M12">IF(COUNTIF($J$6:$J$207,"?*")&lt;ROW(K12)-5,"",INDEX(K:K,SMALL(IF(K$6:K$207&lt;&gt;"",ROW(K$6:K$207)),ROWS(K$6:K12))))</f>
        <v/>
      </c>
    </row>
    <row r="13" spans="2:13" x14ac:dyDescent="0.25">
      <c r="B13" s="79" t="str">
        <f t="shared" si="0"/>
        <v/>
      </c>
      <c r="C13" s="123" t="str">
        <f t="shared" si="0"/>
        <v/>
      </c>
      <c r="D13" s="38"/>
      <c r="E13" s="35"/>
      <c r="F13" s="39"/>
      <c r="G13" s="39"/>
      <c r="H13" s="40"/>
      <c r="J13" s="9" t="str">
        <f>IF(AND('Covered Services'!Q17&lt;&gt;1,'Covered Services'!E17="Emergency",'Covered Services'!B17&gt;0),'Covered Services'!B17,"")</f>
        <v/>
      </c>
      <c r="K13" s="76" t="str">
        <f>IF(J13="","",'Covered Services'!D17)</f>
        <v/>
      </c>
      <c r="L13" s="43" t="str">
        <f t="array" ref="L13">IF(COUNTIF($J$6:$J$207,"?*")&lt;ROW(J13)-5,"",INDEX(J:J,SMALL(IF(J$6:J$207&lt;&gt;"",ROW(J$6:J$207)),ROWS(J$6:J13))))</f>
        <v/>
      </c>
      <c r="M13" s="43" t="str">
        <f t="array" ref="M13">IF(COUNTIF($J$6:$J$207,"?*")&lt;ROW(K13)-5,"",INDEX(K:K,SMALL(IF(K$6:K$207&lt;&gt;"",ROW(K$6:K$207)),ROWS(K$6:K13))))</f>
        <v/>
      </c>
    </row>
    <row r="14" spans="2:13" x14ac:dyDescent="0.25">
      <c r="B14" s="79" t="str">
        <f t="shared" si="0"/>
        <v/>
      </c>
      <c r="C14" s="123" t="str">
        <f t="shared" si="0"/>
        <v/>
      </c>
      <c r="D14" s="38"/>
      <c r="E14" s="35"/>
      <c r="F14" s="39"/>
      <c r="G14" s="39"/>
      <c r="H14" s="40"/>
      <c r="J14" s="9" t="str">
        <f>IF(AND('Covered Services'!Q18&lt;&gt;1,'Covered Services'!E18="Emergency",'Covered Services'!B18&gt;0),'Covered Services'!B18,"")</f>
        <v/>
      </c>
      <c r="K14" s="76" t="str">
        <f>IF(J14="","",'Covered Services'!D18)</f>
        <v/>
      </c>
      <c r="L14" s="43" t="str">
        <f t="array" ref="L14">IF(COUNTIF($J$6:$J$207,"?*")&lt;ROW(J14)-5,"",INDEX(J:J,SMALL(IF(J$6:J$207&lt;&gt;"",ROW(J$6:J$207)),ROWS(J$6:J14))))</f>
        <v/>
      </c>
      <c r="M14" s="43" t="str">
        <f t="array" ref="M14">IF(COUNTIF($J$6:$J$207,"?*")&lt;ROW(K14)-5,"",INDEX(K:K,SMALL(IF(K$6:K$207&lt;&gt;"",ROW(K$6:K$207)),ROWS(K$6:K14))))</f>
        <v/>
      </c>
    </row>
    <row r="15" spans="2:13" x14ac:dyDescent="0.25">
      <c r="B15" s="79" t="str">
        <f t="shared" si="0"/>
        <v/>
      </c>
      <c r="C15" s="123" t="str">
        <f t="shared" si="0"/>
        <v/>
      </c>
      <c r="D15" s="38"/>
      <c r="E15" s="35"/>
      <c r="F15" s="39"/>
      <c r="G15" s="39"/>
      <c r="H15" s="40"/>
      <c r="J15" s="9" t="str">
        <f>IF(AND('Covered Services'!Q19&lt;&gt;1,'Covered Services'!E19="Emergency",'Covered Services'!B19&gt;0),'Covered Services'!B19,"")</f>
        <v/>
      </c>
      <c r="K15" s="76" t="str">
        <f>IF(J15="","",'Covered Services'!D19)</f>
        <v/>
      </c>
      <c r="L15" s="43" t="str">
        <f t="array" ref="L15">IF(COUNTIF($J$6:$J$207,"?*")&lt;ROW(J15)-5,"",INDEX(J:J,SMALL(IF(J$6:J$207&lt;&gt;"",ROW(J$6:J$207)),ROWS(J$6:J15))))</f>
        <v/>
      </c>
      <c r="M15" s="43" t="str">
        <f t="array" ref="M15">IF(COUNTIF($J$6:$J$207,"?*")&lt;ROW(K15)-5,"",INDEX(K:K,SMALL(IF(K$6:K$207&lt;&gt;"",ROW(K$6:K$207)),ROWS(K$6:K15))))</f>
        <v/>
      </c>
    </row>
    <row r="16" spans="2:13" x14ac:dyDescent="0.25">
      <c r="B16" s="79" t="str">
        <f t="shared" si="0"/>
        <v/>
      </c>
      <c r="C16" s="123" t="str">
        <f t="shared" si="0"/>
        <v/>
      </c>
      <c r="D16" s="38"/>
      <c r="E16" s="35"/>
      <c r="F16" s="39"/>
      <c r="G16" s="39"/>
      <c r="H16" s="40"/>
      <c r="J16" s="9" t="str">
        <f>IF(AND('Covered Services'!Q20&lt;&gt;1,'Covered Services'!E20="Emergency",'Covered Services'!B20&gt;0),'Covered Services'!B20,"")</f>
        <v/>
      </c>
      <c r="K16" s="76" t="str">
        <f>IF(J16="","",'Covered Services'!D20)</f>
        <v/>
      </c>
      <c r="L16" s="43" t="str">
        <f t="array" ref="L16">IF(COUNTIF($J$6:$J$207,"?*")&lt;ROW(J16)-5,"",INDEX(J:J,SMALL(IF(J$6:J$207&lt;&gt;"",ROW(J$6:J$207)),ROWS(J$6:J16))))</f>
        <v/>
      </c>
      <c r="M16" s="43" t="str">
        <f t="array" ref="M16">IF(COUNTIF($J$6:$J$207,"?*")&lt;ROW(K16)-5,"",INDEX(K:K,SMALL(IF(K$6:K$207&lt;&gt;"",ROW(K$6:K$207)),ROWS(K$6:K16))))</f>
        <v/>
      </c>
    </row>
    <row r="17" spans="2:13" x14ac:dyDescent="0.25">
      <c r="B17" s="79" t="str">
        <f t="shared" si="0"/>
        <v/>
      </c>
      <c r="C17" s="123" t="str">
        <f t="shared" si="0"/>
        <v/>
      </c>
      <c r="D17" s="38"/>
      <c r="E17" s="35"/>
      <c r="F17" s="39"/>
      <c r="G17" s="39"/>
      <c r="H17" s="40"/>
      <c r="J17" s="9" t="str">
        <f>IF(AND('Covered Services'!Q21&lt;&gt;1,'Covered Services'!E21="Emergency",'Covered Services'!B21&gt;0),'Covered Services'!B21,"")</f>
        <v/>
      </c>
      <c r="K17" s="76" t="str">
        <f>IF(J17="","",'Covered Services'!D21)</f>
        <v/>
      </c>
      <c r="L17" s="43" t="str">
        <f t="array" ref="L17">IF(COUNTIF($J$6:$J$207,"?*")&lt;ROW(J17)-5,"",INDEX(J:J,SMALL(IF(J$6:J$207&lt;&gt;"",ROW(J$6:J$207)),ROWS(J$6:J17))))</f>
        <v/>
      </c>
      <c r="M17" s="43" t="str">
        <f t="array" ref="M17">IF(COUNTIF($J$6:$J$207,"?*")&lt;ROW(K17)-5,"",INDEX(K:K,SMALL(IF(K$6:K$207&lt;&gt;"",ROW(K$6:K$207)),ROWS(K$6:K17))))</f>
        <v/>
      </c>
    </row>
    <row r="18" spans="2:13" x14ac:dyDescent="0.25">
      <c r="B18" s="79" t="str">
        <f t="shared" si="0"/>
        <v/>
      </c>
      <c r="C18" s="123" t="str">
        <f t="shared" si="0"/>
        <v/>
      </c>
      <c r="D18" s="38"/>
      <c r="E18" s="35"/>
      <c r="F18" s="39"/>
      <c r="G18" s="39"/>
      <c r="H18" s="40"/>
      <c r="J18" s="9" t="str">
        <f>IF(AND('Covered Services'!Q22&lt;&gt;1,'Covered Services'!E22="Emergency",'Covered Services'!B22&gt;0),'Covered Services'!B22,"")</f>
        <v/>
      </c>
      <c r="K18" s="76" t="str">
        <f>IF(J18="","",'Covered Services'!D22)</f>
        <v/>
      </c>
      <c r="L18" s="43" t="str">
        <f t="array" ref="L18">IF(COUNTIF($J$6:$J$207,"?*")&lt;ROW(J18)-5,"",INDEX(J:J,SMALL(IF(J$6:J$207&lt;&gt;"",ROW(J$6:J$207)),ROWS(J$6:J18))))</f>
        <v/>
      </c>
      <c r="M18" s="43" t="str">
        <f t="array" ref="M18">IF(COUNTIF($J$6:$J$207,"?*")&lt;ROW(K18)-5,"",INDEX(K:K,SMALL(IF(K$6:K$207&lt;&gt;"",ROW(K$6:K$207)),ROWS(K$6:K18))))</f>
        <v/>
      </c>
    </row>
    <row r="19" spans="2:13" x14ac:dyDescent="0.25">
      <c r="B19" s="79" t="str">
        <f t="shared" si="0"/>
        <v/>
      </c>
      <c r="C19" s="123" t="str">
        <f t="shared" si="0"/>
        <v/>
      </c>
      <c r="D19" s="38"/>
      <c r="E19" s="35"/>
      <c r="F19" s="39"/>
      <c r="G19" s="39"/>
      <c r="H19" s="40"/>
      <c r="J19" s="9" t="str">
        <f>IF(AND('Covered Services'!Q23&lt;&gt;1,'Covered Services'!E23="Emergency",'Covered Services'!B23&gt;0),'Covered Services'!B23,"")</f>
        <v/>
      </c>
      <c r="K19" s="76" t="str">
        <f>IF(J19="","",'Covered Services'!D23)</f>
        <v/>
      </c>
      <c r="L19" s="43" t="str">
        <f t="array" ref="L19">IF(COUNTIF($J$6:$J$207,"?*")&lt;ROW(J19)-5,"",INDEX(J:J,SMALL(IF(J$6:J$207&lt;&gt;"",ROW(J$6:J$207)),ROWS(J$6:J19))))</f>
        <v/>
      </c>
      <c r="M19" s="43" t="str">
        <f t="array" ref="M19">IF(COUNTIF($J$6:$J$207,"?*")&lt;ROW(K19)-5,"",INDEX(K:K,SMALL(IF(K$6:K$207&lt;&gt;"",ROW(K$6:K$207)),ROWS(K$6:K19))))</f>
        <v/>
      </c>
    </row>
    <row r="20" spans="2:13" x14ac:dyDescent="0.25">
      <c r="B20" s="79" t="str">
        <f t="shared" si="0"/>
        <v/>
      </c>
      <c r="C20" s="123" t="str">
        <f t="shared" si="0"/>
        <v/>
      </c>
      <c r="D20" s="38"/>
      <c r="E20" s="35"/>
      <c r="F20" s="39"/>
      <c r="G20" s="39"/>
      <c r="H20" s="40"/>
      <c r="J20" s="9" t="str">
        <f>IF(AND('Covered Services'!Q24&lt;&gt;1,'Covered Services'!E24="Emergency",'Covered Services'!B24&gt;0),'Covered Services'!B24,"")</f>
        <v/>
      </c>
      <c r="K20" s="76" t="str">
        <f>IF(J20="","",'Covered Services'!D24)</f>
        <v/>
      </c>
      <c r="L20" s="43" t="str">
        <f t="array" ref="L20">IF(COUNTIF($J$6:$J$207,"?*")&lt;ROW(J20)-5,"",INDEX(J:J,SMALL(IF(J$6:J$207&lt;&gt;"",ROW(J$6:J$207)),ROWS(J$6:J20))))</f>
        <v/>
      </c>
      <c r="M20" s="43" t="str">
        <f t="array" ref="M20">IF(COUNTIF($J$6:$J$207,"?*")&lt;ROW(K20)-5,"",INDEX(K:K,SMALL(IF(K$6:K$207&lt;&gt;"",ROW(K$6:K$207)),ROWS(K$6:K20))))</f>
        <v/>
      </c>
    </row>
    <row r="21" spans="2:13" x14ac:dyDescent="0.25">
      <c r="B21" s="79" t="str">
        <f t="shared" si="0"/>
        <v/>
      </c>
      <c r="C21" s="123" t="str">
        <f t="shared" si="0"/>
        <v/>
      </c>
      <c r="D21" s="38"/>
      <c r="E21" s="35"/>
      <c r="F21" s="39"/>
      <c r="G21" s="39"/>
      <c r="H21" s="40"/>
      <c r="J21" s="9" t="str">
        <f>IF(AND('Covered Services'!Q25&lt;&gt;1,'Covered Services'!E25="Emergency",'Covered Services'!B25&gt;0),'Covered Services'!B25,"")</f>
        <v/>
      </c>
      <c r="K21" s="76" t="str">
        <f>IF(J21="","",'Covered Services'!D25)</f>
        <v/>
      </c>
      <c r="L21" s="43" t="str">
        <f t="array" ref="L21">IF(COUNTIF($J$6:$J$207,"?*")&lt;ROW(J21)-5,"",INDEX(J:J,SMALL(IF(J$6:J$207&lt;&gt;"",ROW(J$6:J$207)),ROWS(J$6:J21))))</f>
        <v/>
      </c>
      <c r="M21" s="43" t="str">
        <f t="array" ref="M21">IF(COUNTIF($J$6:$J$207,"?*")&lt;ROW(K21)-5,"",INDEX(K:K,SMALL(IF(K$6:K$207&lt;&gt;"",ROW(K$6:K$207)),ROWS(K$6:K21))))</f>
        <v/>
      </c>
    </row>
    <row r="22" spans="2:13" x14ac:dyDescent="0.25">
      <c r="B22" s="79" t="str">
        <f t="shared" si="0"/>
        <v/>
      </c>
      <c r="C22" s="123" t="str">
        <f t="shared" si="0"/>
        <v/>
      </c>
      <c r="D22" s="38"/>
      <c r="E22" s="35"/>
      <c r="F22" s="39"/>
      <c r="G22" s="39"/>
      <c r="H22" s="40"/>
      <c r="J22" s="9" t="str">
        <f>IF(AND('Covered Services'!Q26&lt;&gt;1,'Covered Services'!E26="Emergency",'Covered Services'!B26&gt;0),'Covered Services'!B26,"")</f>
        <v/>
      </c>
      <c r="K22" s="76" t="str">
        <f>IF(J22="","",'Covered Services'!D26)</f>
        <v/>
      </c>
      <c r="L22" s="43" t="str">
        <f t="array" ref="L22">IF(COUNTIF($J$6:$J$207,"?*")&lt;ROW(J22)-5,"",INDEX(J:J,SMALL(IF(J$6:J$207&lt;&gt;"",ROW(J$6:J$207)),ROWS(J$6:J22))))</f>
        <v/>
      </c>
      <c r="M22" s="43" t="str">
        <f t="array" ref="M22">IF(COUNTIF($J$6:$J$207,"?*")&lt;ROW(K22)-5,"",INDEX(K:K,SMALL(IF(K$6:K$207&lt;&gt;"",ROW(K$6:K$207)),ROWS(K$6:K22))))</f>
        <v/>
      </c>
    </row>
    <row r="23" spans="2:13" x14ac:dyDescent="0.25">
      <c r="B23" s="79" t="str">
        <f t="shared" si="0"/>
        <v/>
      </c>
      <c r="C23" s="123" t="str">
        <f t="shared" si="0"/>
        <v/>
      </c>
      <c r="D23" s="38"/>
      <c r="E23" s="35"/>
      <c r="F23" s="39"/>
      <c r="G23" s="39"/>
      <c r="H23" s="40"/>
      <c r="J23" s="9" t="str">
        <f>IF(AND('Covered Services'!Q27&lt;&gt;1,'Covered Services'!E27="Emergency",'Covered Services'!B27&gt;0),'Covered Services'!B27,"")</f>
        <v/>
      </c>
      <c r="K23" s="76" t="str">
        <f>IF(J23="","",'Covered Services'!D27)</f>
        <v/>
      </c>
      <c r="L23" s="43" t="str">
        <f t="array" ref="L23">IF(COUNTIF($J$6:$J$207,"?*")&lt;ROW(J23)-5,"",INDEX(J:J,SMALL(IF(J$6:J$207&lt;&gt;"",ROW(J$6:J$207)),ROWS(J$6:J23))))</f>
        <v/>
      </c>
      <c r="M23" s="43" t="str">
        <f t="array" ref="M23">IF(COUNTIF($J$6:$J$207,"?*")&lt;ROW(K23)-5,"",INDEX(K:K,SMALL(IF(K$6:K$207&lt;&gt;"",ROW(K$6:K$207)),ROWS(K$6:K23))))</f>
        <v/>
      </c>
    </row>
    <row r="24" spans="2:13" x14ac:dyDescent="0.25">
      <c r="B24" s="79" t="str">
        <f t="shared" si="0"/>
        <v/>
      </c>
      <c r="C24" s="123" t="str">
        <f t="shared" si="0"/>
        <v/>
      </c>
      <c r="D24" s="38"/>
      <c r="E24" s="35"/>
      <c r="F24" s="39"/>
      <c r="G24" s="39"/>
      <c r="H24" s="40"/>
      <c r="J24" s="9" t="str">
        <f>IF(AND('Covered Services'!Q28&lt;&gt;1,'Covered Services'!E28="Emergency",'Covered Services'!B28&gt;0),'Covered Services'!B28,"")</f>
        <v/>
      </c>
      <c r="K24" s="76" t="str">
        <f>IF(J24="","",'Covered Services'!D28)</f>
        <v/>
      </c>
      <c r="L24" s="43" t="str">
        <f t="array" ref="L24">IF(COUNTIF($J$6:$J$207,"?*")&lt;ROW(J24)-5,"",INDEX(J:J,SMALL(IF(J$6:J$207&lt;&gt;"",ROW(J$6:J$207)),ROWS(J$6:J24))))</f>
        <v/>
      </c>
      <c r="M24" s="43" t="str">
        <f t="array" ref="M24">IF(COUNTIF($J$6:$J$207,"?*")&lt;ROW(K24)-5,"",INDEX(K:K,SMALL(IF(K$6:K$207&lt;&gt;"",ROW(K$6:K$207)),ROWS(K$6:K24))))</f>
        <v/>
      </c>
    </row>
    <row r="25" spans="2:13" x14ac:dyDescent="0.25">
      <c r="B25" s="79" t="str">
        <f t="shared" si="0"/>
        <v/>
      </c>
      <c r="C25" s="123" t="str">
        <f t="shared" si="0"/>
        <v/>
      </c>
      <c r="D25" s="38"/>
      <c r="E25" s="35"/>
      <c r="F25" s="39"/>
      <c r="G25" s="39"/>
      <c r="H25" s="40"/>
      <c r="J25" s="9" t="str">
        <f>IF(AND('Covered Services'!Q29&lt;&gt;1,'Covered Services'!E29="Emergency",'Covered Services'!B29&gt;0),'Covered Services'!B29,"")</f>
        <v/>
      </c>
      <c r="K25" s="76" t="str">
        <f>IF(J25="","",'Covered Services'!D29)</f>
        <v/>
      </c>
      <c r="L25" s="43" t="str">
        <f t="array" ref="L25">IF(COUNTIF($J$6:$J$207,"?*")&lt;ROW(J25)-5,"",INDEX(J:J,SMALL(IF(J$6:J$207&lt;&gt;"",ROW(J$6:J$207)),ROWS(J$6:J25))))</f>
        <v/>
      </c>
      <c r="M25" s="43" t="str">
        <f t="array" ref="M25">IF(COUNTIF($J$6:$J$207,"?*")&lt;ROW(K25)-5,"",INDEX(K:K,SMALL(IF(K$6:K$207&lt;&gt;"",ROW(K$6:K$207)),ROWS(K$6:K25))))</f>
        <v/>
      </c>
    </row>
    <row r="26" spans="2:13" x14ac:dyDescent="0.25">
      <c r="B26" s="79" t="str">
        <f t="shared" si="0"/>
        <v/>
      </c>
      <c r="C26" s="123" t="str">
        <f t="shared" si="0"/>
        <v/>
      </c>
      <c r="D26" s="38"/>
      <c r="E26" s="35"/>
      <c r="F26" s="39"/>
      <c r="G26" s="39"/>
      <c r="H26" s="40"/>
      <c r="J26" s="9" t="str">
        <f>IF(AND('Covered Services'!Q30&lt;&gt;1,'Covered Services'!E30="Emergency",'Covered Services'!B30&gt;0),'Covered Services'!B30,"")</f>
        <v/>
      </c>
      <c r="K26" s="76" t="str">
        <f>IF(J26="","",'Covered Services'!D30)</f>
        <v/>
      </c>
      <c r="L26" s="43" t="str">
        <f t="array" ref="L26">IF(COUNTIF($J$6:$J$207,"?*")&lt;ROW(J26)-5,"",INDEX(J:J,SMALL(IF(J$6:J$207&lt;&gt;"",ROW(J$6:J$207)),ROWS(J$6:J26))))</f>
        <v/>
      </c>
      <c r="M26" s="43" t="str">
        <f t="array" ref="M26">IF(COUNTIF($J$6:$J$207,"?*")&lt;ROW(K26)-5,"",INDEX(K:K,SMALL(IF(K$6:K$207&lt;&gt;"",ROW(K$6:K$207)),ROWS(K$6:K26))))</f>
        <v/>
      </c>
    </row>
    <row r="27" spans="2:13" x14ac:dyDescent="0.25">
      <c r="B27" s="79" t="str">
        <f t="shared" si="0"/>
        <v/>
      </c>
      <c r="C27" s="123" t="str">
        <f t="shared" si="0"/>
        <v/>
      </c>
      <c r="D27" s="38"/>
      <c r="E27" s="35"/>
      <c r="F27" s="39"/>
      <c r="G27" s="39"/>
      <c r="H27" s="40"/>
      <c r="J27" s="9" t="str">
        <f>IF(AND('Covered Services'!Q31&lt;&gt;1,'Covered Services'!E31="Emergency",'Covered Services'!B31&gt;0),'Covered Services'!B31,"")</f>
        <v/>
      </c>
      <c r="K27" s="76" t="str">
        <f>IF(J27="","",'Covered Services'!D31)</f>
        <v/>
      </c>
      <c r="L27" s="43" t="str">
        <f t="array" ref="L27">IF(COUNTIF($J$6:$J$207,"?*")&lt;ROW(J27)-5,"",INDEX(J:J,SMALL(IF(J$6:J$207&lt;&gt;"",ROW(J$6:J$207)),ROWS(J$6:J27))))</f>
        <v/>
      </c>
      <c r="M27" s="43" t="str">
        <f t="array" ref="M27">IF(COUNTIF($J$6:$J$207,"?*")&lt;ROW(K27)-5,"",INDEX(K:K,SMALL(IF(K$6:K$207&lt;&gt;"",ROW(K$6:K$207)),ROWS(K$6:K27))))</f>
        <v/>
      </c>
    </row>
    <row r="28" spans="2:13" x14ac:dyDescent="0.25">
      <c r="B28" s="79" t="str">
        <f t="shared" ref="B28:C43" si="1">L28</f>
        <v/>
      </c>
      <c r="C28" s="123" t="str">
        <f t="shared" si="1"/>
        <v/>
      </c>
      <c r="D28" s="38"/>
      <c r="E28" s="35"/>
      <c r="F28" s="39"/>
      <c r="G28" s="39"/>
      <c r="H28" s="40"/>
      <c r="J28" s="9" t="str">
        <f>IF(AND('Covered Services'!Q32&lt;&gt;1,'Covered Services'!E32="Emergency",'Covered Services'!B32&gt;0),'Covered Services'!B32,"")</f>
        <v/>
      </c>
      <c r="K28" s="76" t="str">
        <f>IF(J28="","",'Covered Services'!D32)</f>
        <v/>
      </c>
      <c r="L28" s="43" t="str">
        <f t="array" ref="L28">IF(COUNTIF($J$6:$J$207,"?*")&lt;ROW(J28)-5,"",INDEX(J:J,SMALL(IF(J$6:J$207&lt;&gt;"",ROW(J$6:J$207)),ROWS(J$6:J28))))</f>
        <v/>
      </c>
      <c r="M28" s="43" t="str">
        <f t="array" ref="M28">IF(COUNTIF($J$6:$J$207,"?*")&lt;ROW(K28)-5,"",INDEX(K:K,SMALL(IF(K$6:K$207&lt;&gt;"",ROW(K$6:K$207)),ROWS(K$6:K28))))</f>
        <v/>
      </c>
    </row>
    <row r="29" spans="2:13" x14ac:dyDescent="0.25">
      <c r="B29" s="79" t="str">
        <f t="shared" si="1"/>
        <v/>
      </c>
      <c r="C29" s="123" t="str">
        <f t="shared" si="1"/>
        <v/>
      </c>
      <c r="D29" s="38"/>
      <c r="E29" s="35"/>
      <c r="F29" s="39"/>
      <c r="G29" s="39"/>
      <c r="H29" s="40"/>
      <c r="J29" s="9" t="str">
        <f>IF(AND('Covered Services'!Q33&lt;&gt;1,'Covered Services'!E33="Emergency",'Covered Services'!B33&gt;0),'Covered Services'!B33,"")</f>
        <v/>
      </c>
      <c r="K29" s="76" t="str">
        <f>IF(J29="","",'Covered Services'!D33)</f>
        <v/>
      </c>
      <c r="L29" s="43" t="str">
        <f t="array" ref="L29">IF(COUNTIF($J$6:$J$207,"?*")&lt;ROW(J29)-5,"",INDEX(J:J,SMALL(IF(J$6:J$207&lt;&gt;"",ROW(J$6:J$207)),ROWS(J$6:J29))))</f>
        <v/>
      </c>
      <c r="M29" s="43" t="str">
        <f t="array" ref="M29">IF(COUNTIF($J$6:$J$207,"?*")&lt;ROW(K29)-5,"",INDEX(K:K,SMALL(IF(K$6:K$207&lt;&gt;"",ROW(K$6:K$207)),ROWS(K$6:K29))))</f>
        <v/>
      </c>
    </row>
    <row r="30" spans="2:13" x14ac:dyDescent="0.25">
      <c r="B30" s="79" t="str">
        <f>L30</f>
        <v/>
      </c>
      <c r="C30" s="123" t="str">
        <f t="shared" si="1"/>
        <v/>
      </c>
      <c r="D30" s="38"/>
      <c r="E30" s="35"/>
      <c r="F30" s="39"/>
      <c r="G30" s="39"/>
      <c r="H30" s="40"/>
      <c r="J30" s="9" t="str">
        <f>IF(AND('Covered Services'!Q34&lt;&gt;1,'Covered Services'!E34="Emergency",'Covered Services'!B34&gt;0),'Covered Services'!B34,"")</f>
        <v/>
      </c>
      <c r="K30" s="76" t="str">
        <f>IF(J30="","",'Covered Services'!D34)</f>
        <v/>
      </c>
      <c r="L30" s="43" t="str">
        <f t="array" ref="L30">IF(COUNTIF($J$6:$J$207,"?*")&lt;ROW(J30)-5,"",INDEX(J:J,SMALL(IF(J$6:J$207&lt;&gt;"",ROW(J$6:J$207)),ROWS(J$6:J30))))</f>
        <v/>
      </c>
      <c r="M30" s="43" t="str">
        <f t="array" ref="M30">IF(COUNTIF($J$6:$J$207,"?*")&lt;ROW(K30)-5,"",INDEX(K:K,SMALL(IF(K$6:K$207&lt;&gt;"",ROW(K$6:K$207)),ROWS(K$6:K30))))</f>
        <v/>
      </c>
    </row>
    <row r="31" spans="2:13" x14ac:dyDescent="0.25">
      <c r="B31" s="79" t="str">
        <f t="shared" si="1"/>
        <v/>
      </c>
      <c r="C31" s="123" t="str">
        <f t="shared" si="1"/>
        <v/>
      </c>
      <c r="D31" s="38"/>
      <c r="E31" s="35"/>
      <c r="F31" s="39"/>
      <c r="G31" s="39"/>
      <c r="H31" s="40"/>
      <c r="J31" s="9" t="str">
        <f>IF(AND('Covered Services'!Q35&lt;&gt;1,'Covered Services'!E35="Emergency",'Covered Services'!B35&gt;0),'Covered Services'!B35,"")</f>
        <v/>
      </c>
      <c r="K31" s="76" t="str">
        <f>IF(J31="","",'Covered Services'!D35)</f>
        <v/>
      </c>
      <c r="L31" s="43" t="str">
        <f t="array" ref="L31">IF(COUNTIF($J$6:$J$207,"?*")&lt;ROW(J31)-5,"",INDEX(J:J,SMALL(IF(J$6:J$207&lt;&gt;"",ROW(J$6:J$207)),ROWS(J$6:J31))))</f>
        <v/>
      </c>
      <c r="M31" s="43" t="str">
        <f t="array" ref="M31">IF(COUNTIF($J$6:$J$207,"?*")&lt;ROW(K31)-5,"",INDEX(K:K,SMALL(IF(K$6:K$207&lt;&gt;"",ROW(K$6:K$207)),ROWS(K$6:K31))))</f>
        <v/>
      </c>
    </row>
    <row r="32" spans="2:13" x14ac:dyDescent="0.25">
      <c r="B32" s="79" t="str">
        <f t="shared" si="1"/>
        <v/>
      </c>
      <c r="C32" s="123" t="str">
        <f t="shared" si="1"/>
        <v/>
      </c>
      <c r="D32" s="38"/>
      <c r="E32" s="35"/>
      <c r="F32" s="39"/>
      <c r="G32" s="39"/>
      <c r="H32" s="40"/>
      <c r="J32" s="9" t="str">
        <f>IF(AND('Covered Services'!Q36&lt;&gt;1,'Covered Services'!E36="Emergency",'Covered Services'!B36&gt;0),'Covered Services'!B36,"")</f>
        <v/>
      </c>
      <c r="K32" s="76" t="str">
        <f>IF(J32="","",'Covered Services'!D36)</f>
        <v/>
      </c>
      <c r="L32" s="43" t="str">
        <f t="array" ref="L32">IF(COUNTIF($J$6:$J$207,"?*")&lt;ROW(J32)-5,"",INDEX(J:J,SMALL(IF(J$6:J$207&lt;&gt;"",ROW(J$6:J$207)),ROWS(J$6:J32))))</f>
        <v/>
      </c>
      <c r="M32" s="43" t="str">
        <f t="array" ref="M32">IF(COUNTIF($J$6:$J$207,"?*")&lt;ROW(K32)-5,"",INDEX(K:K,SMALL(IF(K$6:K$207&lt;&gt;"",ROW(K$6:K$207)),ROWS(K$6:K32))))</f>
        <v/>
      </c>
    </row>
    <row r="33" spans="2:13" x14ac:dyDescent="0.25">
      <c r="B33" s="79" t="str">
        <f t="shared" si="1"/>
        <v/>
      </c>
      <c r="C33" s="123" t="str">
        <f t="shared" si="1"/>
        <v/>
      </c>
      <c r="D33" s="38"/>
      <c r="E33" s="35"/>
      <c r="F33" s="39"/>
      <c r="G33" s="39"/>
      <c r="H33" s="40"/>
      <c r="J33" s="9" t="str">
        <f>IF(AND('Covered Services'!Q37&lt;&gt;1,'Covered Services'!E37="Emergency",'Covered Services'!B37&gt;0),'Covered Services'!B37,"")</f>
        <v/>
      </c>
      <c r="K33" s="76" t="str">
        <f>IF(J33="","",'Covered Services'!D37)</f>
        <v/>
      </c>
      <c r="L33" s="43" t="str">
        <f t="array" ref="L33">IF(COUNTIF($J$6:$J$207,"?*")&lt;ROW(J33)-5,"",INDEX(J:J,SMALL(IF(J$6:J$207&lt;&gt;"",ROW(J$6:J$207)),ROWS(J$6:J33))))</f>
        <v/>
      </c>
      <c r="M33" s="43" t="str">
        <f t="array" ref="M33">IF(COUNTIF($J$6:$J$207,"?*")&lt;ROW(K33)-5,"",INDEX(K:K,SMALL(IF(K$6:K$207&lt;&gt;"",ROW(K$6:K$207)),ROWS(K$6:K33))))</f>
        <v/>
      </c>
    </row>
    <row r="34" spans="2:13" x14ac:dyDescent="0.25">
      <c r="B34" s="79" t="str">
        <f t="shared" si="1"/>
        <v/>
      </c>
      <c r="C34" s="123" t="str">
        <f t="shared" si="1"/>
        <v/>
      </c>
      <c r="D34" s="38"/>
      <c r="E34" s="35"/>
      <c r="F34" s="39"/>
      <c r="G34" s="39"/>
      <c r="H34" s="40"/>
      <c r="J34" s="9" t="str">
        <f>IF(AND('Covered Services'!Q38&lt;&gt;1,'Covered Services'!E38="Emergency",'Covered Services'!B38&gt;0),'Covered Services'!B38,"")</f>
        <v/>
      </c>
      <c r="K34" s="76" t="str">
        <f>IF(J34="","",'Covered Services'!D38)</f>
        <v/>
      </c>
      <c r="L34" s="43" t="str">
        <f t="array" ref="L34">IF(COUNTIF($J$6:$J$207,"?*")&lt;ROW(J34)-5,"",INDEX(J:J,SMALL(IF(J$6:J$207&lt;&gt;"",ROW(J$6:J$207)),ROWS(J$6:J34))))</f>
        <v/>
      </c>
      <c r="M34" s="43" t="str">
        <f t="array" ref="M34">IF(COUNTIF($J$6:$J$207,"?*")&lt;ROW(K34)-5,"",INDEX(K:K,SMALL(IF(K$6:K$207&lt;&gt;"",ROW(K$6:K$207)),ROWS(K$6:K34))))</f>
        <v/>
      </c>
    </row>
    <row r="35" spans="2:13" x14ac:dyDescent="0.25">
      <c r="B35" s="79" t="str">
        <f t="shared" si="1"/>
        <v/>
      </c>
      <c r="C35" s="123" t="str">
        <f t="shared" si="1"/>
        <v/>
      </c>
      <c r="D35" s="38"/>
      <c r="E35" s="35"/>
      <c r="F35" s="39"/>
      <c r="G35" s="39"/>
      <c r="H35" s="40"/>
      <c r="J35" s="9" t="str">
        <f>IF(AND('Covered Services'!Q39&lt;&gt;1,'Covered Services'!E39="Emergency",'Covered Services'!B39&gt;0),'Covered Services'!B39,"")</f>
        <v/>
      </c>
      <c r="K35" s="76" t="str">
        <f>IF(J35="","",'Covered Services'!D39)</f>
        <v/>
      </c>
      <c r="L35" s="43" t="str">
        <f t="array" ref="L35">IF(COUNTIF($J$6:$J$207,"?*")&lt;ROW(J35)-5,"",INDEX(J:J,SMALL(IF(J$6:J$207&lt;&gt;"",ROW(J$6:J$207)),ROWS(J$6:J35))))</f>
        <v/>
      </c>
      <c r="M35" s="43" t="str">
        <f t="array" ref="M35">IF(COUNTIF($J$6:$J$207,"?*")&lt;ROW(K35)-5,"",INDEX(K:K,SMALL(IF(K$6:K$207&lt;&gt;"",ROW(K$6:K$207)),ROWS(K$6:K35))))</f>
        <v/>
      </c>
    </row>
    <row r="36" spans="2:13" x14ac:dyDescent="0.25">
      <c r="B36" s="79" t="str">
        <f t="shared" si="1"/>
        <v/>
      </c>
      <c r="C36" s="123" t="str">
        <f t="shared" si="1"/>
        <v/>
      </c>
      <c r="D36" s="38"/>
      <c r="E36" s="35"/>
      <c r="F36" s="39"/>
      <c r="G36" s="39"/>
      <c r="H36" s="40"/>
      <c r="J36" s="9" t="str">
        <f>IF(AND('Covered Services'!Q40&lt;&gt;1,'Covered Services'!E40="Emergency",'Covered Services'!B40&gt;0),'Covered Services'!B40,"")</f>
        <v/>
      </c>
      <c r="K36" s="76" t="str">
        <f>IF(J36="","",'Covered Services'!D40)</f>
        <v/>
      </c>
      <c r="L36" s="43" t="str">
        <f t="array" ref="L36">IF(COUNTIF($J$6:$J$207,"?*")&lt;ROW(J36)-5,"",INDEX(J:J,SMALL(IF(J$6:J$207&lt;&gt;"",ROW(J$6:J$207)),ROWS(J$6:J36))))</f>
        <v/>
      </c>
      <c r="M36" s="43" t="str">
        <f t="array" ref="M36">IF(COUNTIF($J$6:$J$207,"?*")&lt;ROW(K36)-5,"",INDEX(K:K,SMALL(IF(K$6:K$207&lt;&gt;"",ROW(K$6:K$207)),ROWS(K$6:K36))))</f>
        <v/>
      </c>
    </row>
    <row r="37" spans="2:13" x14ac:dyDescent="0.25">
      <c r="B37" s="79" t="str">
        <f t="shared" si="1"/>
        <v/>
      </c>
      <c r="C37" s="123" t="str">
        <f t="shared" si="1"/>
        <v/>
      </c>
      <c r="D37" s="38"/>
      <c r="E37" s="35"/>
      <c r="F37" s="39"/>
      <c r="G37" s="39"/>
      <c r="H37" s="40"/>
      <c r="J37" s="9" t="str">
        <f>IF(AND('Covered Services'!Q41&lt;&gt;1,'Covered Services'!E41="Emergency",'Covered Services'!B41&gt;0),'Covered Services'!B41,"")</f>
        <v/>
      </c>
      <c r="K37" s="76" t="str">
        <f>IF(J37="","",'Covered Services'!D41)</f>
        <v/>
      </c>
      <c r="L37" s="43" t="str">
        <f t="array" ref="L37">IF(COUNTIF($J$6:$J$207,"?*")&lt;ROW(J37)-5,"",INDEX(J:J,SMALL(IF(J$6:J$207&lt;&gt;"",ROW(J$6:J$207)),ROWS(J$6:J37))))</f>
        <v/>
      </c>
      <c r="M37" s="43" t="str">
        <f t="array" ref="M37">IF(COUNTIF($J$6:$J$207,"?*")&lt;ROW(K37)-5,"",INDEX(K:K,SMALL(IF(K$6:K$207&lt;&gt;"",ROW(K$6:K$207)),ROWS(K$6:K37))))</f>
        <v/>
      </c>
    </row>
    <row r="38" spans="2:13" x14ac:dyDescent="0.25">
      <c r="B38" s="79" t="str">
        <f t="shared" si="1"/>
        <v/>
      </c>
      <c r="C38" s="123" t="str">
        <f t="shared" si="1"/>
        <v/>
      </c>
      <c r="D38" s="38"/>
      <c r="E38" s="35"/>
      <c r="F38" s="39"/>
      <c r="G38" s="39"/>
      <c r="H38" s="40"/>
      <c r="J38" s="9" t="str">
        <f>IF(AND('Covered Services'!Q42&lt;&gt;1,'Covered Services'!E42="Emergency",'Covered Services'!B42&gt;0),'Covered Services'!B42,"")</f>
        <v/>
      </c>
      <c r="K38" s="76" t="str">
        <f>IF(J38="","",'Covered Services'!D42)</f>
        <v/>
      </c>
      <c r="L38" s="43" t="str">
        <f t="array" ref="L38">IF(COUNTIF($J$6:$J$207,"?*")&lt;ROW(J38)-5,"",INDEX(J:J,SMALL(IF(J$6:J$207&lt;&gt;"",ROW(J$6:J$207)),ROWS(J$6:J38))))</f>
        <v/>
      </c>
      <c r="M38" s="43" t="str">
        <f t="array" ref="M38">IF(COUNTIF($J$6:$J$207,"?*")&lt;ROW(K38)-5,"",INDEX(K:K,SMALL(IF(K$6:K$207&lt;&gt;"",ROW(K$6:K$207)),ROWS(K$6:K38))))</f>
        <v/>
      </c>
    </row>
    <row r="39" spans="2:13" x14ac:dyDescent="0.25">
      <c r="B39" s="79" t="str">
        <f t="shared" si="1"/>
        <v/>
      </c>
      <c r="C39" s="123" t="str">
        <f t="shared" si="1"/>
        <v/>
      </c>
      <c r="D39" s="38"/>
      <c r="E39" s="35"/>
      <c r="F39" s="39"/>
      <c r="G39" s="39"/>
      <c r="H39" s="40"/>
      <c r="J39" s="9" t="str">
        <f>IF(AND('Covered Services'!Q43&lt;&gt;1,'Covered Services'!E43="Emergency",'Covered Services'!B43&gt;0),'Covered Services'!B43,"")</f>
        <v/>
      </c>
      <c r="K39" s="76" t="str">
        <f>IF(J39="","",'Covered Services'!D43)</f>
        <v/>
      </c>
      <c r="L39" s="43" t="str">
        <f t="array" ref="L39">IF(COUNTIF($J$6:$J$207,"?*")&lt;ROW(J39)-5,"",INDEX(J:J,SMALL(IF(J$6:J$207&lt;&gt;"",ROW(J$6:J$207)),ROWS(J$6:J39))))</f>
        <v/>
      </c>
      <c r="M39" s="43" t="str">
        <f t="array" ref="M39">IF(COUNTIF($J$6:$J$207,"?*")&lt;ROW(K39)-5,"",INDEX(K:K,SMALL(IF(K$6:K$207&lt;&gt;"",ROW(K$6:K$207)),ROWS(K$6:K39))))</f>
        <v/>
      </c>
    </row>
    <row r="40" spans="2:13" x14ac:dyDescent="0.25">
      <c r="B40" s="79" t="str">
        <f t="shared" si="1"/>
        <v/>
      </c>
      <c r="C40" s="123" t="str">
        <f t="shared" si="1"/>
        <v/>
      </c>
      <c r="D40" s="38"/>
      <c r="E40" s="35"/>
      <c r="F40" s="39"/>
      <c r="G40" s="39"/>
      <c r="H40" s="40"/>
      <c r="J40" s="9" t="str">
        <f>IF(AND('Covered Services'!Q44&lt;&gt;1,'Covered Services'!E44="Emergency",'Covered Services'!B44&gt;0),'Covered Services'!B44,"")</f>
        <v/>
      </c>
      <c r="K40" s="76" t="str">
        <f>IF(J40="","",'Covered Services'!D44)</f>
        <v/>
      </c>
      <c r="L40" s="43" t="str">
        <f t="array" ref="L40">IF(COUNTIF($J$6:$J$207,"?*")&lt;ROW(J40)-5,"",INDEX(J:J,SMALL(IF(J$6:J$207&lt;&gt;"",ROW(J$6:J$207)),ROWS(J$6:J40))))</f>
        <v/>
      </c>
      <c r="M40" s="43" t="str">
        <f t="array" ref="M40">IF(COUNTIF($J$6:$J$207,"?*")&lt;ROW(K40)-5,"",INDEX(K:K,SMALL(IF(K$6:K$207&lt;&gt;"",ROW(K$6:K$207)),ROWS(K$6:K40))))</f>
        <v/>
      </c>
    </row>
    <row r="41" spans="2:13" x14ac:dyDescent="0.25">
      <c r="B41" s="79" t="str">
        <f t="shared" si="1"/>
        <v/>
      </c>
      <c r="C41" s="123" t="str">
        <f t="shared" si="1"/>
        <v/>
      </c>
      <c r="D41" s="38"/>
      <c r="E41" s="35"/>
      <c r="F41" s="39"/>
      <c r="G41" s="39"/>
      <c r="H41" s="40"/>
      <c r="J41" s="9" t="str">
        <f>IF(AND('Covered Services'!Q45&lt;&gt;1,'Covered Services'!E45="Emergency",'Covered Services'!B45&gt;0),'Covered Services'!B45,"")</f>
        <v/>
      </c>
      <c r="K41" s="76" t="str">
        <f>IF(J41="","",'Covered Services'!D45)</f>
        <v/>
      </c>
      <c r="L41" s="43" t="str">
        <f t="array" ref="L41">IF(COUNTIF($J$6:$J$207,"?*")&lt;ROW(J41)-5,"",INDEX(J:J,SMALL(IF(J$6:J$207&lt;&gt;"",ROW(J$6:J$207)),ROWS(J$6:J41))))</f>
        <v/>
      </c>
      <c r="M41" s="43" t="str">
        <f t="array" ref="M41">IF(COUNTIF($J$6:$J$207,"?*")&lt;ROW(K41)-5,"",INDEX(K:K,SMALL(IF(K$6:K$207&lt;&gt;"",ROW(K$6:K$207)),ROWS(K$6:K41))))</f>
        <v/>
      </c>
    </row>
    <row r="42" spans="2:13" x14ac:dyDescent="0.25">
      <c r="B42" s="79" t="str">
        <f t="shared" si="1"/>
        <v/>
      </c>
      <c r="C42" s="123" t="str">
        <f t="shared" si="1"/>
        <v/>
      </c>
      <c r="D42" s="38"/>
      <c r="E42" s="35"/>
      <c r="F42" s="39"/>
      <c r="G42" s="39"/>
      <c r="H42" s="40"/>
      <c r="J42" s="9" t="str">
        <f>IF(AND('Covered Services'!Q46&lt;&gt;1,'Covered Services'!E46="Emergency",'Covered Services'!B46&gt;0),'Covered Services'!B46,"")</f>
        <v/>
      </c>
      <c r="K42" s="76" t="str">
        <f>IF(J42="","",'Covered Services'!D46)</f>
        <v/>
      </c>
      <c r="L42" s="43" t="str">
        <f t="array" ref="L42">IF(COUNTIF($J$6:$J$207,"?*")&lt;ROW(J42)-5,"",INDEX(J:J,SMALL(IF(J$6:J$207&lt;&gt;"",ROW(J$6:J$207)),ROWS(J$6:J42))))</f>
        <v/>
      </c>
      <c r="M42" s="43" t="str">
        <f t="array" ref="M42">IF(COUNTIF($J$6:$J$207,"?*")&lt;ROW(K42)-5,"",INDEX(K:K,SMALL(IF(K$6:K$207&lt;&gt;"",ROW(K$6:K$207)),ROWS(K$6:K42))))</f>
        <v/>
      </c>
    </row>
    <row r="43" spans="2:13" x14ac:dyDescent="0.25">
      <c r="B43" s="79" t="str">
        <f t="shared" si="1"/>
        <v/>
      </c>
      <c r="C43" s="123" t="str">
        <f t="shared" si="1"/>
        <v/>
      </c>
      <c r="D43" s="38"/>
      <c r="E43" s="35"/>
      <c r="F43" s="39"/>
      <c r="G43" s="39"/>
      <c r="H43" s="40"/>
      <c r="J43" s="9" t="str">
        <f>IF(AND('Covered Services'!Q47&lt;&gt;1,'Covered Services'!E47="Emergency",'Covered Services'!B47&gt;0),'Covered Services'!B47,"")</f>
        <v/>
      </c>
      <c r="K43" s="76" t="str">
        <f>IF(J43="","",'Covered Services'!D47)</f>
        <v/>
      </c>
      <c r="L43" s="43" t="str">
        <f t="array" ref="L43">IF(COUNTIF($J$6:$J$207,"?*")&lt;ROW(J43)-5,"",INDEX(J:J,SMALL(IF(J$6:J$207&lt;&gt;"",ROW(J$6:J$207)),ROWS(J$6:J43))))</f>
        <v/>
      </c>
      <c r="M43" s="43" t="str">
        <f t="array" ref="M43">IF(COUNTIF($J$6:$J$207,"?*")&lt;ROW(K43)-5,"",INDEX(K:K,SMALL(IF(K$6:K$207&lt;&gt;"",ROW(K$6:K$207)),ROWS(K$6:K43))))</f>
        <v/>
      </c>
    </row>
    <row r="44" spans="2:13" x14ac:dyDescent="0.25">
      <c r="B44" s="79" t="str">
        <f>L44</f>
        <v/>
      </c>
      <c r="C44" s="123" t="str">
        <f>M44</f>
        <v/>
      </c>
      <c r="D44" s="38"/>
      <c r="E44" s="35"/>
      <c r="F44" s="39"/>
      <c r="G44" s="39"/>
      <c r="H44" s="40"/>
      <c r="J44" s="9" t="str">
        <f>IF(AND('Covered Services'!Q48&lt;&gt;1,'Covered Services'!E48="Emergency",'Covered Services'!B48&gt;0),'Covered Services'!B48,"")</f>
        <v/>
      </c>
      <c r="K44" s="76" t="str">
        <f>IF(J44="","",'Covered Services'!D48)</f>
        <v/>
      </c>
      <c r="L44" s="43" t="str">
        <f t="array" ref="L44">IF(COUNTIF($J$6:$J$207,"?*")&lt;ROW(J44)-5,"",INDEX(J:J,SMALL(IF(J$6:J$207&lt;&gt;"",ROW(J$6:J$207)),ROWS(J$6:J44))))</f>
        <v/>
      </c>
      <c r="M44" s="43" t="str">
        <f t="array" ref="M44">IF(COUNTIF($J$6:$J$207,"?*")&lt;ROW(K44)-5,"",INDEX(K:K,SMALL(IF(K$6:K$207&lt;&gt;"",ROW(K$6:K$207)),ROWS(K$6:K44))))</f>
        <v/>
      </c>
    </row>
    <row r="45" spans="2:13" x14ac:dyDescent="0.25">
      <c r="B45" s="79" t="str">
        <f t="shared" ref="B45:C61" si="2">L45</f>
        <v/>
      </c>
      <c r="C45" s="123" t="str">
        <f t="shared" si="2"/>
        <v/>
      </c>
      <c r="D45" s="38"/>
      <c r="E45" s="35"/>
      <c r="F45" s="39"/>
      <c r="G45" s="39"/>
      <c r="H45" s="40"/>
      <c r="J45" s="9" t="str">
        <f>IF(AND('Covered Services'!Q49&lt;&gt;1,'Covered Services'!E49="Emergency",'Covered Services'!B49&gt;0),'Covered Services'!B49,"")</f>
        <v/>
      </c>
      <c r="K45" s="76" t="str">
        <f>IF(J45="","",'Covered Services'!D49)</f>
        <v/>
      </c>
      <c r="L45" s="43" t="str">
        <f t="array" ref="L45">IF(COUNTIF($J$6:$J$207,"?*")&lt;ROW(J45)-5,"",INDEX(J:J,SMALL(IF(J$6:J$207&lt;&gt;"",ROW(J$6:J$207)),ROWS(J$6:J45))))</f>
        <v/>
      </c>
      <c r="M45" s="43" t="str">
        <f t="array" ref="M45">IF(COUNTIF($J$6:$J$207,"?*")&lt;ROW(K45)-5,"",INDEX(K:K,SMALL(IF(K$6:K$207&lt;&gt;"",ROW(K$6:K$207)),ROWS(K$6:K45))))</f>
        <v/>
      </c>
    </row>
    <row r="46" spans="2:13" x14ac:dyDescent="0.25">
      <c r="B46" s="79" t="str">
        <f t="shared" si="2"/>
        <v/>
      </c>
      <c r="C46" s="123" t="str">
        <f t="shared" si="2"/>
        <v/>
      </c>
      <c r="D46" s="38"/>
      <c r="E46" s="35"/>
      <c r="F46" s="39"/>
      <c r="G46" s="39"/>
      <c r="H46" s="40"/>
      <c r="J46" s="9" t="str">
        <f>IF(AND('Covered Services'!Q50&lt;&gt;1,'Covered Services'!E50="Emergency",'Covered Services'!B50&gt;0),'Covered Services'!B50,"")</f>
        <v/>
      </c>
      <c r="K46" s="76" t="str">
        <f>IF(J46="","",'Covered Services'!D50)</f>
        <v/>
      </c>
      <c r="L46" s="43" t="str">
        <f t="array" ref="L46">IF(COUNTIF($J$6:$J$207,"?*")&lt;ROW(J46)-5,"",INDEX(J:J,SMALL(IF(J$6:J$207&lt;&gt;"",ROW(J$6:J$207)),ROWS(J$6:J46))))</f>
        <v/>
      </c>
      <c r="M46" s="43" t="str">
        <f t="array" ref="M46">IF(COUNTIF($J$6:$J$207,"?*")&lt;ROW(K46)-5,"",INDEX(K:K,SMALL(IF(K$6:K$207&lt;&gt;"",ROW(K$6:K$207)),ROWS(K$6:K46))))</f>
        <v/>
      </c>
    </row>
    <row r="47" spans="2:13" x14ac:dyDescent="0.25">
      <c r="B47" s="79" t="str">
        <f t="shared" si="2"/>
        <v/>
      </c>
      <c r="C47" s="123" t="str">
        <f t="shared" si="2"/>
        <v/>
      </c>
      <c r="D47" s="38"/>
      <c r="E47" s="35"/>
      <c r="F47" s="39"/>
      <c r="G47" s="39"/>
      <c r="H47" s="40"/>
      <c r="J47" s="9" t="str">
        <f>IF(AND('Covered Services'!Q51&lt;&gt;1,'Covered Services'!E51="Emergency",'Covered Services'!B51&gt;0),'Covered Services'!B51,"")</f>
        <v/>
      </c>
      <c r="K47" s="76" t="str">
        <f>IF(J47="","",'Covered Services'!D51)</f>
        <v/>
      </c>
      <c r="L47" s="43" t="str">
        <f t="array" ref="L47">IF(COUNTIF($J$6:$J$207,"?*")&lt;ROW(J47)-5,"",INDEX(J:J,SMALL(IF(J$6:J$207&lt;&gt;"",ROW(J$6:J$207)),ROWS(J$6:J47))))</f>
        <v/>
      </c>
      <c r="M47" s="43" t="str">
        <f t="array" ref="M47">IF(COUNTIF($J$6:$J$207,"?*")&lt;ROW(K47)-5,"",INDEX(K:K,SMALL(IF(K$6:K$207&lt;&gt;"",ROW(K$6:K$207)),ROWS(K$6:K47))))</f>
        <v/>
      </c>
    </row>
    <row r="48" spans="2:13" x14ac:dyDescent="0.25">
      <c r="B48" s="79" t="str">
        <f t="shared" si="2"/>
        <v/>
      </c>
      <c r="C48" s="123" t="str">
        <f t="shared" si="2"/>
        <v/>
      </c>
      <c r="D48" s="38"/>
      <c r="E48" s="35"/>
      <c r="F48" s="39"/>
      <c r="G48" s="39"/>
      <c r="H48" s="40"/>
      <c r="J48" s="9" t="str">
        <f>IF(AND('Covered Services'!Q52&lt;&gt;1,'Covered Services'!E52="Emergency",'Covered Services'!B52&gt;0),'Covered Services'!B52,"")</f>
        <v/>
      </c>
      <c r="K48" s="76" t="str">
        <f>IF(J48="","",'Covered Services'!D52)</f>
        <v/>
      </c>
      <c r="L48" s="43" t="str">
        <f t="array" ref="L48">IF(COUNTIF($J$6:$J$207,"?*")&lt;ROW(J48)-5,"",INDEX(J:J,SMALL(IF(J$6:J$207&lt;&gt;"",ROW(J$6:J$207)),ROWS(J$6:J48))))</f>
        <v/>
      </c>
      <c r="M48" s="43" t="str">
        <f t="array" ref="M48">IF(COUNTIF($J$6:$J$207,"?*")&lt;ROW(K48)-5,"",INDEX(K:K,SMALL(IF(K$6:K$207&lt;&gt;"",ROW(K$6:K$207)),ROWS(K$6:K48))))</f>
        <v/>
      </c>
    </row>
    <row r="49" spans="2:13" x14ac:dyDescent="0.25">
      <c r="B49" s="79" t="str">
        <f t="shared" si="2"/>
        <v/>
      </c>
      <c r="C49" s="123" t="str">
        <f t="shared" si="2"/>
        <v/>
      </c>
      <c r="D49" s="38"/>
      <c r="E49" s="35"/>
      <c r="F49" s="39"/>
      <c r="G49" s="39"/>
      <c r="H49" s="40"/>
      <c r="J49" s="9" t="str">
        <f>IF(AND('Covered Services'!Q53&lt;&gt;1,'Covered Services'!E53="Emergency",'Covered Services'!B53&gt;0),'Covered Services'!B53,"")</f>
        <v/>
      </c>
      <c r="K49" s="76" t="str">
        <f>IF(J49="","",'Covered Services'!D53)</f>
        <v/>
      </c>
      <c r="L49" s="43" t="str">
        <f t="array" ref="L49">IF(COUNTIF($J$6:$J$207,"?*")&lt;ROW(J49)-5,"",INDEX(J:J,SMALL(IF(J$6:J$207&lt;&gt;"",ROW(J$6:J$207)),ROWS(J$6:J49))))</f>
        <v/>
      </c>
      <c r="M49" s="43" t="str">
        <f t="array" ref="M49">IF(COUNTIF($J$6:$J$207,"?*")&lt;ROW(K49)-5,"",INDEX(K:K,SMALL(IF(K$6:K$207&lt;&gt;"",ROW(K$6:K$207)),ROWS(K$6:K49))))</f>
        <v/>
      </c>
    </row>
    <row r="50" spans="2:13" x14ac:dyDescent="0.25">
      <c r="B50" s="79" t="str">
        <f t="shared" si="2"/>
        <v/>
      </c>
      <c r="C50" s="123" t="str">
        <f t="shared" si="2"/>
        <v/>
      </c>
      <c r="D50" s="38"/>
      <c r="E50" s="35"/>
      <c r="F50" s="39"/>
      <c r="G50" s="39"/>
      <c r="H50" s="40"/>
      <c r="J50" s="9" t="str">
        <f>IF(AND('Covered Services'!Q54&lt;&gt;1,'Covered Services'!E54="Emergency",'Covered Services'!B54&gt;0),'Covered Services'!B54,"")</f>
        <v/>
      </c>
      <c r="K50" s="76" t="str">
        <f>IF(J50="","",'Covered Services'!D54)</f>
        <v/>
      </c>
      <c r="L50" s="43" t="str">
        <f t="array" ref="L50">IF(COUNTIF($J$6:$J$207,"?*")&lt;ROW(J50)-5,"",INDEX(J:J,SMALL(IF(J$6:J$207&lt;&gt;"",ROW(J$6:J$207)),ROWS(J$6:J50))))</f>
        <v/>
      </c>
      <c r="M50" s="43" t="str">
        <f t="array" ref="M50">IF(COUNTIF($J$6:$J$207,"?*")&lt;ROW(K50)-5,"",INDEX(K:K,SMALL(IF(K$6:K$207&lt;&gt;"",ROW(K$6:K$207)),ROWS(K$6:K50))))</f>
        <v/>
      </c>
    </row>
    <row r="51" spans="2:13" x14ac:dyDescent="0.25">
      <c r="B51" s="79" t="str">
        <f t="shared" si="2"/>
        <v/>
      </c>
      <c r="C51" s="123" t="str">
        <f t="shared" si="2"/>
        <v/>
      </c>
      <c r="D51" s="38"/>
      <c r="E51" s="35"/>
      <c r="F51" s="39"/>
      <c r="G51" s="39"/>
      <c r="H51" s="40"/>
      <c r="J51" s="9" t="str">
        <f>IF(AND('Covered Services'!Q55&lt;&gt;1,'Covered Services'!E55="Emergency",'Covered Services'!B55&gt;0),'Covered Services'!B55,"")</f>
        <v/>
      </c>
      <c r="K51" s="76" t="str">
        <f>IF(J51="","",'Covered Services'!D55)</f>
        <v/>
      </c>
      <c r="L51" s="43" t="str">
        <f t="array" ref="L51">IF(COUNTIF($J$6:$J$207,"?*")&lt;ROW(J51)-5,"",INDEX(J:J,SMALL(IF(J$6:J$207&lt;&gt;"",ROW(J$6:J$207)),ROWS(J$6:J51))))</f>
        <v/>
      </c>
      <c r="M51" s="43" t="str">
        <f t="array" ref="M51">IF(COUNTIF($J$6:$J$207,"?*")&lt;ROW(K51)-5,"",INDEX(K:K,SMALL(IF(K$6:K$207&lt;&gt;"",ROW(K$6:K$207)),ROWS(K$6:K51))))</f>
        <v/>
      </c>
    </row>
    <row r="52" spans="2:13" x14ac:dyDescent="0.25">
      <c r="B52" s="79" t="str">
        <f t="shared" si="2"/>
        <v/>
      </c>
      <c r="C52" s="123" t="str">
        <f t="shared" si="2"/>
        <v/>
      </c>
      <c r="D52" s="38"/>
      <c r="E52" s="35"/>
      <c r="F52" s="39"/>
      <c r="G52" s="39"/>
      <c r="H52" s="40"/>
      <c r="J52" s="9" t="str">
        <f>IF(AND('Covered Services'!Q56&lt;&gt;1,'Covered Services'!E56="Emergency",'Covered Services'!B56&gt;0),'Covered Services'!B56,"")</f>
        <v/>
      </c>
      <c r="K52" s="76" t="str">
        <f>IF(J52="","",'Covered Services'!D56)</f>
        <v/>
      </c>
      <c r="L52" s="43" t="str">
        <f t="array" ref="L52">IF(COUNTIF($J$6:$J$207,"?*")&lt;ROW(J52)-5,"",INDEX(J:J,SMALL(IF(J$6:J$207&lt;&gt;"",ROW(J$6:J$207)),ROWS(J$6:J52))))</f>
        <v/>
      </c>
      <c r="M52" s="43" t="str">
        <f t="array" ref="M52">IF(COUNTIF($J$6:$J$207,"?*")&lt;ROW(K52)-5,"",INDEX(K:K,SMALL(IF(K$6:K$207&lt;&gt;"",ROW(K$6:K$207)),ROWS(K$6:K52))))</f>
        <v/>
      </c>
    </row>
    <row r="53" spans="2:13" x14ac:dyDescent="0.25">
      <c r="B53" s="79" t="str">
        <f t="shared" si="2"/>
        <v/>
      </c>
      <c r="C53" s="123" t="str">
        <f t="shared" si="2"/>
        <v/>
      </c>
      <c r="D53" s="38"/>
      <c r="E53" s="35"/>
      <c r="F53" s="39"/>
      <c r="G53" s="39"/>
      <c r="H53" s="40"/>
      <c r="J53" s="9" t="str">
        <f>IF(AND('Covered Services'!Q57&lt;&gt;1,'Covered Services'!E57="Emergency",'Covered Services'!B57&gt;0),'Covered Services'!B57,"")</f>
        <v/>
      </c>
      <c r="K53" s="76" t="str">
        <f>IF(J53="","",'Covered Services'!D57)</f>
        <v/>
      </c>
      <c r="L53" s="43" t="str">
        <f t="array" ref="L53">IF(COUNTIF($J$6:$J$207,"?*")&lt;ROW(J53)-5,"",INDEX(J:J,SMALL(IF(J$6:J$207&lt;&gt;"",ROW(J$6:J$207)),ROWS(J$6:J53))))</f>
        <v/>
      </c>
      <c r="M53" s="43" t="str">
        <f t="array" ref="M53">IF(COUNTIF($J$6:$J$207,"?*")&lt;ROW(K53)-5,"",INDEX(K:K,SMALL(IF(K$6:K$207&lt;&gt;"",ROW(K$6:K$207)),ROWS(K$6:K53))))</f>
        <v/>
      </c>
    </row>
    <row r="54" spans="2:13" x14ac:dyDescent="0.25">
      <c r="B54" s="79" t="str">
        <f t="shared" si="2"/>
        <v/>
      </c>
      <c r="C54" s="123" t="str">
        <f t="shared" si="2"/>
        <v/>
      </c>
      <c r="D54" s="38"/>
      <c r="E54" s="35"/>
      <c r="F54" s="39"/>
      <c r="G54" s="39"/>
      <c r="H54" s="40"/>
      <c r="J54" s="9" t="str">
        <f>IF(AND('Covered Services'!Q58&lt;&gt;1,'Covered Services'!E58="Emergency",'Covered Services'!B58&gt;0),'Covered Services'!B58,"")</f>
        <v/>
      </c>
      <c r="K54" s="76" t="str">
        <f>IF(J54="","",'Covered Services'!D58)</f>
        <v/>
      </c>
      <c r="L54" s="43" t="str">
        <f t="array" ref="L54">IF(COUNTIF($J$6:$J$207,"?*")&lt;ROW(J54)-5,"",INDEX(J:J,SMALL(IF(J$6:J$207&lt;&gt;"",ROW(J$6:J$207)),ROWS(J$6:J54))))</f>
        <v/>
      </c>
      <c r="M54" s="43" t="str">
        <f t="array" ref="M54">IF(COUNTIF($J$6:$J$207,"?*")&lt;ROW(K54)-5,"",INDEX(K:K,SMALL(IF(K$6:K$207&lt;&gt;"",ROW(K$6:K$207)),ROWS(K$6:K54))))</f>
        <v/>
      </c>
    </row>
    <row r="55" spans="2:13" x14ac:dyDescent="0.25">
      <c r="B55" s="79" t="str">
        <f t="shared" si="2"/>
        <v/>
      </c>
      <c r="C55" s="123" t="str">
        <f t="shared" si="2"/>
        <v/>
      </c>
      <c r="D55" s="38"/>
      <c r="E55" s="35"/>
      <c r="F55" s="39"/>
      <c r="G55" s="39"/>
      <c r="H55" s="40"/>
      <c r="J55" s="9" t="str">
        <f>IF(AND('Covered Services'!Q59&lt;&gt;1,'Covered Services'!E59="Emergency",'Covered Services'!B59&gt;0),'Covered Services'!B59,"")</f>
        <v/>
      </c>
      <c r="K55" s="76" t="str">
        <f>IF(J55="","",'Covered Services'!D59)</f>
        <v/>
      </c>
      <c r="L55" s="43" t="str">
        <f t="array" ref="L55">IF(COUNTIF($J$6:$J$207,"?*")&lt;ROW(J55)-5,"",INDEX(J:J,SMALL(IF(J$6:J$207&lt;&gt;"",ROW(J$6:J$207)),ROWS(J$6:J55))))</f>
        <v/>
      </c>
      <c r="M55" s="43" t="str">
        <f t="array" ref="M55">IF(COUNTIF($J$6:$J$207,"?*")&lt;ROW(K55)-5,"",INDEX(K:K,SMALL(IF(K$6:K$207&lt;&gt;"",ROW(K$6:K$207)),ROWS(K$6:K55))))</f>
        <v/>
      </c>
    </row>
    <row r="56" spans="2:13" x14ac:dyDescent="0.25">
      <c r="B56" s="79" t="str">
        <f t="shared" si="2"/>
        <v/>
      </c>
      <c r="C56" s="123" t="str">
        <f t="shared" si="2"/>
        <v/>
      </c>
      <c r="D56" s="38"/>
      <c r="E56" s="35"/>
      <c r="F56" s="39"/>
      <c r="G56" s="39"/>
      <c r="H56" s="40"/>
      <c r="J56" s="9" t="str">
        <f>IF(AND('Covered Services'!Q60&lt;&gt;1,'Covered Services'!E60="Emergency",'Covered Services'!B60&gt;0),'Covered Services'!B60,"")</f>
        <v/>
      </c>
      <c r="K56" s="76" t="str">
        <f>IF(J56="","",'Covered Services'!D60)</f>
        <v/>
      </c>
      <c r="L56" s="43" t="str">
        <f t="array" ref="L56">IF(COUNTIF($J$6:$J$207,"?*")&lt;ROW(J56)-5,"",INDEX(J:J,SMALL(IF(J$6:J$207&lt;&gt;"",ROW(J$6:J$207)),ROWS(J$6:J56))))</f>
        <v/>
      </c>
      <c r="M56" s="43" t="str">
        <f t="array" ref="M56">IF(COUNTIF($J$6:$J$207,"?*")&lt;ROW(K56)-5,"",INDEX(K:K,SMALL(IF(K$6:K$207&lt;&gt;"",ROW(K$6:K$207)),ROWS(K$6:K56))))</f>
        <v/>
      </c>
    </row>
    <row r="57" spans="2:13" x14ac:dyDescent="0.25">
      <c r="B57" s="79" t="str">
        <f t="shared" si="2"/>
        <v/>
      </c>
      <c r="C57" s="123" t="str">
        <f t="shared" si="2"/>
        <v/>
      </c>
      <c r="D57" s="38"/>
      <c r="E57" s="35"/>
      <c r="F57" s="39"/>
      <c r="G57" s="39"/>
      <c r="H57" s="40"/>
      <c r="J57" s="9" t="str">
        <f>IF(AND('Covered Services'!Q61&lt;&gt;1,'Covered Services'!E61="Emergency",'Covered Services'!B61&gt;0),'Covered Services'!B61,"")</f>
        <v/>
      </c>
      <c r="K57" s="76" t="str">
        <f>IF(J57="","",'Covered Services'!D61)</f>
        <v/>
      </c>
      <c r="L57" s="43" t="str">
        <f t="array" ref="L57">IF(COUNTIF($J$6:$J$207,"?*")&lt;ROW(J57)-5,"",INDEX(J:J,SMALL(IF(J$6:J$207&lt;&gt;"",ROW(J$6:J$207)),ROWS(J$6:J57))))</f>
        <v/>
      </c>
      <c r="M57" s="43" t="str">
        <f t="array" ref="M57">IF(COUNTIF($J$6:$J$207,"?*")&lt;ROW(K57)-5,"",INDEX(K:K,SMALL(IF(K$6:K$207&lt;&gt;"",ROW(K$6:K$207)),ROWS(K$6:K57))))</f>
        <v/>
      </c>
    </row>
    <row r="58" spans="2:13" x14ac:dyDescent="0.25">
      <c r="B58" s="79" t="str">
        <f t="shared" si="2"/>
        <v/>
      </c>
      <c r="C58" s="123" t="str">
        <f t="shared" si="2"/>
        <v/>
      </c>
      <c r="D58" s="38"/>
      <c r="E58" s="35"/>
      <c r="F58" s="39"/>
      <c r="G58" s="39"/>
      <c r="H58" s="40"/>
      <c r="J58" s="9" t="str">
        <f>IF(AND('Covered Services'!Q62&lt;&gt;1,'Covered Services'!E62="Emergency",'Covered Services'!B62&gt;0),'Covered Services'!B62,"")</f>
        <v/>
      </c>
      <c r="K58" s="76" t="str">
        <f>IF(J58="","",'Covered Services'!D62)</f>
        <v/>
      </c>
      <c r="L58" s="43" t="str">
        <f t="array" ref="L58">IF(COUNTIF($J$6:$J$207,"?*")&lt;ROW(J58)-5,"",INDEX(J:J,SMALL(IF(J$6:J$207&lt;&gt;"",ROW(J$6:J$207)),ROWS(J$6:J58))))</f>
        <v/>
      </c>
      <c r="M58" s="43" t="str">
        <f t="array" ref="M58">IF(COUNTIF($J$6:$J$207,"?*")&lt;ROW(K58)-5,"",INDEX(K:K,SMALL(IF(K$6:K$207&lt;&gt;"",ROW(K$6:K$207)),ROWS(K$6:K58))))</f>
        <v/>
      </c>
    </row>
    <row r="59" spans="2:13" x14ac:dyDescent="0.25">
      <c r="B59" s="79" t="str">
        <f t="shared" si="2"/>
        <v/>
      </c>
      <c r="C59" s="123" t="str">
        <f t="shared" si="2"/>
        <v/>
      </c>
      <c r="D59" s="38"/>
      <c r="E59" s="35"/>
      <c r="F59" s="39"/>
      <c r="G59" s="39"/>
      <c r="H59" s="40"/>
      <c r="J59" s="9" t="str">
        <f>IF(AND('Covered Services'!Q63&lt;&gt;1,'Covered Services'!E63="Emergency",'Covered Services'!B63&gt;0),'Covered Services'!B63,"")</f>
        <v/>
      </c>
      <c r="K59" s="76" t="str">
        <f>IF(J59="","",'Covered Services'!D63)</f>
        <v/>
      </c>
      <c r="L59" s="43" t="str">
        <f t="array" ref="L59">IF(COUNTIF($J$6:$J$207,"?*")&lt;ROW(J59)-5,"",INDEX(J:J,SMALL(IF(J$6:J$207&lt;&gt;"",ROW(J$6:J$207)),ROWS(J$6:J59))))</f>
        <v/>
      </c>
      <c r="M59" s="43" t="str">
        <f t="array" ref="M59">IF(COUNTIF($J$6:$J$207,"?*")&lt;ROW(K59)-5,"",INDEX(K:K,SMALL(IF(K$6:K$207&lt;&gt;"",ROW(K$6:K$207)),ROWS(K$6:K59))))</f>
        <v/>
      </c>
    </row>
    <row r="60" spans="2:13" x14ac:dyDescent="0.25">
      <c r="B60" s="79" t="str">
        <f t="shared" si="2"/>
        <v/>
      </c>
      <c r="C60" s="123" t="str">
        <f t="shared" si="2"/>
        <v/>
      </c>
      <c r="D60" s="38"/>
      <c r="E60" s="35"/>
      <c r="F60" s="39"/>
      <c r="G60" s="39"/>
      <c r="H60" s="40"/>
      <c r="J60" s="9" t="str">
        <f>IF(AND('Covered Services'!Q64&lt;&gt;1,'Covered Services'!E64="Emergency",'Covered Services'!B64&gt;0),'Covered Services'!B64,"")</f>
        <v/>
      </c>
      <c r="K60" s="76" t="str">
        <f>IF(J60="","",'Covered Services'!D64)</f>
        <v/>
      </c>
      <c r="L60" s="43" t="str">
        <f t="array" ref="L60">IF(COUNTIF($J$6:$J$207,"?*")&lt;ROW(J60)-5,"",INDEX(J:J,SMALL(IF(J$6:J$207&lt;&gt;"",ROW(J$6:J$207)),ROWS(J$6:J60))))</f>
        <v/>
      </c>
      <c r="M60" s="43" t="str">
        <f t="array" ref="M60">IF(COUNTIF($J$6:$J$207,"?*")&lt;ROW(K60)-5,"",INDEX(K:K,SMALL(IF(K$6:K$207&lt;&gt;"",ROW(K$6:K$207)),ROWS(K$6:K60))))</f>
        <v/>
      </c>
    </row>
    <row r="61" spans="2:13" x14ac:dyDescent="0.25">
      <c r="B61" s="79" t="str">
        <f t="shared" ref="B61" si="3">L61</f>
        <v/>
      </c>
      <c r="C61" s="123" t="str">
        <f t="shared" si="2"/>
        <v/>
      </c>
      <c r="D61" s="38"/>
      <c r="E61" s="35"/>
      <c r="F61" s="39"/>
      <c r="G61" s="39"/>
      <c r="H61" s="40"/>
      <c r="J61" s="9" t="str">
        <f>IF(AND('Covered Services'!Q65&lt;&gt;1,'Covered Services'!E65="Emergency",'Covered Services'!B65&gt;0),'Covered Services'!B65,"")</f>
        <v/>
      </c>
      <c r="K61" s="76" t="str">
        <f>IF(J61="","",'Covered Services'!D65)</f>
        <v/>
      </c>
      <c r="L61" s="43" t="str">
        <f t="array" ref="L61">IF(COUNTIF($J$6:$J$207,"?*")&lt;ROW(J61)-5,"",INDEX(J:J,SMALL(IF(J$6:J$207&lt;&gt;"",ROW(J$6:J$207)),ROWS(J$6:J61))))</f>
        <v/>
      </c>
      <c r="M61" s="43" t="str">
        <f t="array" ref="M61">IF(COUNTIF($J$6:$J$207,"?*")&lt;ROW(K61)-5,"",INDEX(K:K,SMALL(IF(K$6:K$207&lt;&gt;"",ROW(K$6:K$207)),ROWS(K$6:K61))))</f>
        <v/>
      </c>
    </row>
    <row r="62" spans="2:13" ht="15.75" thickBot="1" x14ac:dyDescent="0.3">
      <c r="B62" s="81" t="str">
        <f>L62</f>
        <v/>
      </c>
      <c r="C62" s="124" t="str">
        <f>M62</f>
        <v/>
      </c>
      <c r="D62" s="82"/>
      <c r="E62" s="83"/>
      <c r="F62" s="84"/>
      <c r="G62" s="84"/>
      <c r="H62" s="85"/>
      <c r="J62" s="9" t="str">
        <f>IF(AND('Covered Services'!Q66&lt;&gt;1,'Covered Services'!E66="Emergency",'Covered Services'!B66&gt;0),'Covered Services'!B66,"")</f>
        <v/>
      </c>
      <c r="K62" s="76" t="str">
        <f>IF(J62="","",'Covered Services'!D66)</f>
        <v/>
      </c>
      <c r="L62" s="43" t="str">
        <f t="array" ref="L62">IF(COUNTIF($J$6:$J$207,"?*")&lt;ROW(J62)-5,"",INDEX(J:J,SMALL(IF(J$6:J$207&lt;&gt;"",ROW(J$6:J$207)),ROWS(J$6:J62))))</f>
        <v/>
      </c>
      <c r="M62" s="43" t="str">
        <f t="array" ref="M62">IF(COUNTIF($J$6:$J$207,"?*")&lt;ROW(K62)-5,"",INDEX(K:K,SMALL(IF(K$6:K$207&lt;&gt;"",ROW(K$6:K$207)),ROWS(K$6:K62))))</f>
        <v/>
      </c>
    </row>
    <row r="63" spans="2:13" ht="75.75" thickBot="1" x14ac:dyDescent="0.3">
      <c r="B63" s="89" t="s">
        <v>85</v>
      </c>
      <c r="C63" s="80">
        <f>SUM(C6:C62)</f>
        <v>0</v>
      </c>
      <c r="D63" s="31" t="s">
        <v>29</v>
      </c>
      <c r="E63" s="31" t="s">
        <v>44</v>
      </c>
      <c r="F63" s="31" t="s">
        <v>30</v>
      </c>
      <c r="G63" s="31" t="s">
        <v>45</v>
      </c>
      <c r="H63" s="31" t="s">
        <v>46</v>
      </c>
      <c r="J63" s="9" t="str">
        <f>IF(AND('Covered Services'!Q67&lt;&gt;1,'Covered Services'!E67="Emergency",'Covered Services'!B67&gt;0),'Covered Services'!B67,"")</f>
        <v/>
      </c>
      <c r="K63" s="76" t="str">
        <f>IF(J63="","",'Covered Services'!D67)</f>
        <v/>
      </c>
      <c r="L63" s="43" t="str">
        <f t="array" ref="L63">IF(COUNTIF($J$6:$J$207,"?*")&lt;ROW(J63)-5,"",INDEX(J:J,SMALL(IF(J$6:J$207&lt;&gt;"",ROW(J$6:J$207)),ROWS(J$6:J63))))</f>
        <v/>
      </c>
      <c r="M63" s="43" t="str">
        <f t="array" ref="M63">IF(COUNTIF($J$6:$J$207,"?*")&lt;ROW(K63)-5,"",INDEX(K:K,SMALL(IF(K$6:K$207&lt;&gt;"",ROW(K$6:K$207)),ROWS(K$6:K63))))</f>
        <v/>
      </c>
    </row>
    <row r="64" spans="2:13" ht="15.75" thickBot="1" x14ac:dyDescent="0.3">
      <c r="B64" s="10"/>
      <c r="C64" s="29" t="s">
        <v>18</v>
      </c>
      <c r="D64" s="32">
        <f>SUMIF(D6:D62,"&gt;0",C6:C62)</f>
        <v>0</v>
      </c>
      <c r="E64" s="32">
        <f>SUMIF(E6:E62,"&gt;0",C6:C62)</f>
        <v>0</v>
      </c>
      <c r="F64" s="32">
        <f>SUMIF(F6:F62,"Y",C6:C62)</f>
        <v>0</v>
      </c>
      <c r="G64" s="32">
        <f>SUMIF(G6:G62,"&gt;0",C6:C62)</f>
        <v>0</v>
      </c>
      <c r="H64" s="32">
        <f>SUMIF(H6:H62,"&gt;0",C6:C62)</f>
        <v>0</v>
      </c>
      <c r="J64" s="9" t="str">
        <f>IF(AND('Covered Services'!Q68&lt;&gt;1,'Covered Services'!E68="Emergency",'Covered Services'!B68&gt;0),'Covered Services'!B68,"")</f>
        <v/>
      </c>
      <c r="K64" s="76" t="str">
        <f>IF(J64="","",'Covered Services'!D68)</f>
        <v/>
      </c>
      <c r="L64" s="43" t="str">
        <f t="array" ref="L64">IF(COUNTIF($J$6:$J$207,"?*")&lt;ROW(J64)-5,"",INDEX(J:J,SMALL(IF(J$6:J$207&lt;&gt;"",ROW(J$6:J$207)),ROWS(J$6:J64))))</f>
        <v/>
      </c>
      <c r="M64" s="43" t="str">
        <f t="array" ref="M64">IF(COUNTIF($J$6:$J$207,"?*")&lt;ROW(K64)-5,"",INDEX(K:K,SMALL(IF(K$6:K$207&lt;&gt;"",ROW(K$6:K$207)),ROWS(K$6:K64))))</f>
        <v/>
      </c>
    </row>
    <row r="65" spans="2:13" ht="75.75" thickBot="1" x14ac:dyDescent="0.3">
      <c r="B65" s="10"/>
      <c r="C65" s="11"/>
      <c r="D65" s="13" t="s">
        <v>39</v>
      </c>
      <c r="E65" s="13" t="s">
        <v>40</v>
      </c>
      <c r="F65" s="13" t="s">
        <v>41</v>
      </c>
      <c r="G65" s="13" t="s">
        <v>42</v>
      </c>
      <c r="H65" s="13" t="s">
        <v>43</v>
      </c>
      <c r="J65" s="9" t="str">
        <f>IF(AND('Covered Services'!Q69&lt;&gt;1,'Covered Services'!E69="Emergency",'Covered Services'!B69&gt;0),'Covered Services'!B69,"")</f>
        <v/>
      </c>
      <c r="K65" s="76" t="str">
        <f>IF(J65="","",'Covered Services'!D69)</f>
        <v/>
      </c>
      <c r="L65" s="43" t="str">
        <f t="array" ref="L65">IF(COUNTIF($J$6:$J$207,"?*")&lt;ROW(J65)-5,"",INDEX(J:J,SMALL(IF(J$6:J$207&lt;&gt;"",ROW(J$6:J$207)),ROWS(J$6:J65))))</f>
        <v/>
      </c>
      <c r="M65" s="43" t="str">
        <f t="array" ref="M65">IF(COUNTIF($J$6:$J$207,"?*")&lt;ROW(K65)-5,"",INDEX(K:K,SMALL(IF(K$6:K$207&lt;&gt;"",ROW(K$6:K$207)),ROWS(K$6:K65))))</f>
        <v/>
      </c>
    </row>
    <row r="66" spans="2:13" ht="60.75" thickBot="1" x14ac:dyDescent="0.3">
      <c r="B66" s="14"/>
      <c r="C66" s="23" t="s">
        <v>48</v>
      </c>
      <c r="D66" s="33">
        <f>IF(D64&gt;0,D64/$C63,0)</f>
        <v>0</v>
      </c>
      <c r="E66" s="33">
        <f>IF(E64&gt;0,E64/$C63,0)</f>
        <v>0</v>
      </c>
      <c r="F66" s="33">
        <f>IF(F64&gt;0,F64/$C63,0)</f>
        <v>0</v>
      </c>
      <c r="G66" s="33">
        <f>IF(G64&gt;0,G64/$C63,0)</f>
        <v>0</v>
      </c>
      <c r="H66" s="33">
        <f>IF(H64&gt;0,H64/$C63,0)</f>
        <v>0</v>
      </c>
      <c r="J66" s="9" t="str">
        <f>IF(AND('Covered Services'!Q70&lt;&gt;1,'Covered Services'!E70="Emergency",'Covered Services'!B70&gt;0),'Covered Services'!B70,"")</f>
        <v/>
      </c>
      <c r="K66" s="76" t="str">
        <f>IF(J66="","",'Covered Services'!D70)</f>
        <v/>
      </c>
      <c r="L66" s="43" t="str">
        <f t="array" ref="L66">IF(COUNTIF($J$6:$J$207,"?*")&lt;ROW(J66)-5,"",INDEX(J:J,SMALL(IF(J$6:J$207&lt;&gt;"",ROW(J$6:J$207)),ROWS(J$6:J66))))</f>
        <v/>
      </c>
      <c r="M66" s="43" t="str">
        <f t="array" ref="M66">IF(COUNTIF($J$6:$J$207,"?*")&lt;ROW(K66)-5,"",INDEX(K:K,SMALL(IF(K$6:K$207&lt;&gt;"",ROW(K$6:K$207)),ROWS(K$6:K66))))</f>
        <v/>
      </c>
    </row>
    <row r="67" spans="2:13" ht="15.75" thickBot="1" x14ac:dyDescent="0.3">
      <c r="D67" s="53" t="str">
        <f>_xlfn.IFS(AND(D66&gt;0, D66&lt;2/3), "Threshold Not Met", D66&gt;2/3, "Threshold Met", D66=0, "-")</f>
        <v>-</v>
      </c>
      <c r="E67" s="53" t="str">
        <f t="shared" ref="E67:H67" si="4">_xlfn.IFS(AND(E66&gt;0, E66&lt;2/3), "Threshold Not Met", E66&gt;2/3, "Threshold Met", E66=0, "-")</f>
        <v>-</v>
      </c>
      <c r="F67" s="53" t="str">
        <f t="shared" si="4"/>
        <v>-</v>
      </c>
      <c r="G67" s="53" t="str">
        <f t="shared" si="4"/>
        <v>-</v>
      </c>
      <c r="H67" s="53" t="str">
        <f t="shared" si="4"/>
        <v>-</v>
      </c>
      <c r="J67" s="9" t="str">
        <f>IF(AND('Covered Services'!Q71&lt;&gt;1,'Covered Services'!E71="Emergency",'Covered Services'!B71&gt;0),'Covered Services'!B71,"")</f>
        <v/>
      </c>
      <c r="K67" s="76" t="str">
        <f>IF(J67="","",'Covered Services'!D71)</f>
        <v/>
      </c>
      <c r="L67" s="43" t="str">
        <f t="array" ref="L67">IF(COUNTIF($J$6:$J$207,"?*")&lt;ROW(J67)-5,"",INDEX(J:J,SMALL(IF(J$6:J$207&lt;&gt;"",ROW(J$6:J$207)),ROWS(J$6:J67))))</f>
        <v/>
      </c>
      <c r="M67" s="43" t="str">
        <f t="array" ref="M67">IF(COUNTIF($J$6:$J$207,"?*")&lt;ROW(K67)-5,"",INDEX(K:K,SMALL(IF(K$6:K$207&lt;&gt;"",ROW(K$6:K$207)),ROWS(K$6:K67))))</f>
        <v/>
      </c>
    </row>
    <row r="68" spans="2:13" ht="65.25" customHeight="1" x14ac:dyDescent="0.25">
      <c r="B68" s="138" t="s">
        <v>17</v>
      </c>
      <c r="C68" s="139"/>
      <c r="D68" s="139"/>
      <c r="E68" s="139"/>
      <c r="F68" s="140"/>
      <c r="G68" s="50"/>
      <c r="H68" s="52"/>
      <c r="J68" s="9" t="str">
        <f>IF(AND('Covered Services'!Q72&lt;&gt;1,'Covered Services'!E72="Emergency",'Covered Services'!B72&gt;0),'Covered Services'!B72,"")</f>
        <v/>
      </c>
      <c r="K68" s="76" t="str">
        <f>IF(J68="","",'Covered Services'!D72)</f>
        <v/>
      </c>
      <c r="L68" s="43" t="str">
        <f t="array" ref="L68">IF(COUNTIF($J$6:$J$207,"?*")&lt;ROW(J68)-5,"",INDEX(J:J,SMALL(IF(J$6:J$207&lt;&gt;"",ROW(J$6:J$207)),ROWS(J$6:J68))))</f>
        <v/>
      </c>
      <c r="M68" s="43" t="str">
        <f t="array" ref="M68">IF(COUNTIF($J$6:$J$207,"?*")&lt;ROW(K68)-5,"",INDEX(K:K,SMALL(IF(K$6:K$207&lt;&gt;"",ROW(K$6:K$207)),ROWS(K$6:K68))))</f>
        <v/>
      </c>
    </row>
    <row r="69" spans="2:13" ht="94.5" x14ac:dyDescent="0.25">
      <c r="B69" s="54" t="s">
        <v>19</v>
      </c>
      <c r="C69" s="7" t="s">
        <v>20</v>
      </c>
      <c r="D69" s="7" t="s">
        <v>32</v>
      </c>
      <c r="E69" s="8" t="s">
        <v>28</v>
      </c>
      <c r="F69" s="64" t="s">
        <v>25</v>
      </c>
      <c r="G69" s="51" t="str">
        <f>IF(F70="Threshold Not Met","No such cost sharing shall be applied","")</f>
        <v/>
      </c>
      <c r="H69" s="43"/>
      <c r="J69" s="9" t="str">
        <f>IF(AND('Covered Services'!Q73&lt;&gt;1,'Covered Services'!E73="Emergency",'Covered Services'!B73&gt;0),'Covered Services'!B73,"")</f>
        <v/>
      </c>
      <c r="K69" s="76" t="str">
        <f>IF(J69="","",'Covered Services'!D73)</f>
        <v/>
      </c>
      <c r="L69" s="43" t="str">
        <f t="array" ref="L69">IF(COUNTIF($J$6:$J$207,"?*")&lt;ROW(J69)-5,"",INDEX(J:J,SMALL(IF(J$6:J$207&lt;&gt;"",ROW(J$6:J$207)),ROWS(J$6:J69))))</f>
        <v/>
      </c>
      <c r="M69" s="43" t="str">
        <f t="array" ref="M69">IF(COUNTIF($J$6:$J$207,"?*")&lt;ROW(K69)-5,"",INDEX(K:K,SMALL(IF(K$6:K$207&lt;&gt;"",ROW(K$6:K$207)),ROWS(K$6:K69))))</f>
        <v/>
      </c>
    </row>
    <row r="70" spans="2:13" ht="15.75" x14ac:dyDescent="0.25">
      <c r="B70" s="55" t="e">
        <f t="array" ref="B70">IFERROR(SMALL(IF((COUNTIF($B$69:B69, $D$6:$D$62)=0)*ISNUMBER($D$6:$D$62), $D$6:$D$62, "A"), 1), INDEX($D$6:$D$62, MATCH(SMALL(IF(ISTEXT($D$6:$D$62)*(COUNTIF(B69:$B$69, $D$6:$D$62)=0), COUNTIF($D$6:$D$62, "&lt;"&amp;$D$6:$D$62), ""), 1), IF(ISTEXT($D$6:$D$62), COUNTIF($D$6:$D$62, "&lt;"&amp;$D$6:$D$62), ""), 0)))</f>
        <v>#NUM!</v>
      </c>
      <c r="C70" s="45" t="str">
        <f t="shared" ref="C70:C75" si="5">IF(ISNUMBER(B70),SUMIF($D$6:$D$62,B70,$C$6:$C$62),"")</f>
        <v/>
      </c>
      <c r="D70" s="48" t="str">
        <f>IF(ISNUMBER(C70),C70/$C$76,"")</f>
        <v/>
      </c>
      <c r="E70" s="49">
        <f>IF(ISNUMBER(D70),D70,0)</f>
        <v>0</v>
      </c>
      <c r="F70" s="47" t="str">
        <f>IF(AND(D64&gt;0,D66&lt;2/3),"Threshold Not Met",IF(E70&gt;0.5001,"Predominant Level Met","_"))</f>
        <v>_</v>
      </c>
      <c r="G70" s="43"/>
      <c r="J70" s="9" t="str">
        <f>IF(AND('Covered Services'!Q74&lt;&gt;1,'Covered Services'!E74="Emergency",'Covered Services'!B74&gt;0),'Covered Services'!B74,"")</f>
        <v/>
      </c>
      <c r="K70" s="76" t="str">
        <f>IF(J70="","",'Covered Services'!D74)</f>
        <v/>
      </c>
      <c r="L70" s="43" t="str">
        <f t="array" ref="L70">IF(COUNTIF($J$6:$J$207,"?*")&lt;ROW(J70)-5,"",INDEX(J:J,SMALL(IF(J$6:J$207&lt;&gt;"",ROW(J$6:J$207)),ROWS(J$6:J70))))</f>
        <v/>
      </c>
      <c r="M70" s="43" t="str">
        <f t="array" ref="M70">IF(COUNTIF($J$6:$J$207,"?*")&lt;ROW(K70)-5,"",INDEX(K:K,SMALL(IF(K$6:K$207&lt;&gt;"",ROW(K$6:K$207)),ROWS(K$6:K70))))</f>
        <v/>
      </c>
    </row>
    <row r="71" spans="2:13" ht="15.75" x14ac:dyDescent="0.25">
      <c r="B71" s="55" t="e">
        <f t="array" ref="B71">IFERROR(SMALL(IF((COUNTIF($B$69:B70, $D$6:$D$62)=0)*ISNUMBER($D$6:$D$62), $D$6:$D$62, "A"), 1), INDEX($D$6:$D$62, MATCH(SMALL(IF(ISTEXT($D$6:$D$62)*(COUNTIF(B$69:$B70, $D$6:$D$62)=0), COUNTIF($D$6:$D$62, "&lt;"&amp;$D$6:$D$62), ""), 1), IF(ISTEXT($D$6:$D$62), COUNTIF($D$6:$D$62, "&lt;"&amp;$D$6:$D$62), ""), 0)))</f>
        <v>#NUM!</v>
      </c>
      <c r="C71" s="45" t="str">
        <f t="shared" si="5"/>
        <v/>
      </c>
      <c r="D71" s="48" t="str">
        <f t="shared" ref="D71:D75" si="6">IF(ISNUMBER(C71),C71/$C$76,"")</f>
        <v/>
      </c>
      <c r="E71" s="49">
        <f>IF(ISNUMBER(D71),SUM(D70:D71),0)</f>
        <v>0</v>
      </c>
      <c r="F71" s="26" t="str">
        <f>IF(OR(F70="Predominant Level Met",F70="Threshold Not Met"),"_",(IF(E71&gt;0.5001,"Predominant Level Met","_")))</f>
        <v>_</v>
      </c>
      <c r="G71" s="43"/>
      <c r="J71" s="9" t="str">
        <f>IF(AND('Covered Services'!Q75&lt;&gt;1,'Covered Services'!E75="Emergency",'Covered Services'!B75&gt;0),'Covered Services'!B75,"")</f>
        <v/>
      </c>
      <c r="K71" s="76" t="str">
        <f>IF(J71="","",'Covered Services'!D75)</f>
        <v/>
      </c>
      <c r="L71" s="43" t="str">
        <f t="array" ref="L71">IF(COUNTIF($J$6:$J$207,"?*")&lt;ROW(J71)-5,"",INDEX(J:J,SMALL(IF(J$6:J$207&lt;&gt;"",ROW(J$6:J$207)),ROWS(J$6:J71))))</f>
        <v/>
      </c>
      <c r="M71" s="43" t="str">
        <f t="array" ref="M71">IF(COUNTIF($J$6:$J$207,"?*")&lt;ROW(K71)-5,"",INDEX(K:K,SMALL(IF(K$6:K$207&lt;&gt;"",ROW(K$6:K$207)),ROWS(K$6:K71))))</f>
        <v/>
      </c>
    </row>
    <row r="72" spans="2:13" ht="15.75" x14ac:dyDescent="0.25">
      <c r="B72" s="55" t="e">
        <f t="array" ref="B72">IFERROR(SMALL(IF((COUNTIF($B$69:B71, $D$6:$D$62)=0)*ISNUMBER($D$6:$D$62), $D$6:$D$62, "A"), 1), INDEX($D$6:$D$62, MATCH(SMALL(IF(ISTEXT($D$6:$D$62)*(COUNTIF(B$69:$B71, $D$6:$D$62)=0), COUNTIF($D$6:$D$62, "&lt;"&amp;$D$6:$D$62), ""), 1), IF(ISTEXT($D$6:$D$62), COUNTIF($D$6:$D$62, "&lt;"&amp;$D$6:$D$62), ""), 0)))</f>
        <v>#NUM!</v>
      </c>
      <c r="C72" s="45" t="str">
        <f t="shared" si="5"/>
        <v/>
      </c>
      <c r="D72" s="48" t="str">
        <f t="shared" si="6"/>
        <v/>
      </c>
      <c r="E72" s="49">
        <f>IF(ISNUMBER(D72),SUM(D70:D72),0)</f>
        <v>0</v>
      </c>
      <c r="F72" s="26" t="str">
        <f>IF(OR(F71="Predominant Level Met",F70="Predominant Level Met",F70="Threshold Not Met"),"_",(IF(E72&gt;0.5001,"Predominant Level Met","_")))</f>
        <v>_</v>
      </c>
      <c r="G72" s="46"/>
      <c r="J72" s="9" t="str">
        <f>IF(AND('Covered Services'!Q76&lt;&gt;1,'Covered Services'!E76="Emergency",'Covered Services'!B76&gt;0),'Covered Services'!B76,"")</f>
        <v/>
      </c>
      <c r="K72" s="76" t="str">
        <f>IF(J72="","",'Covered Services'!D76)</f>
        <v/>
      </c>
      <c r="L72" s="43" t="str">
        <f t="array" ref="L72">IF(COUNTIF($J$6:$J$207,"?*")&lt;ROW(J72)-5,"",INDEX(J:J,SMALL(IF(J$6:J$207&lt;&gt;"",ROW(J$6:J$207)),ROWS(J$6:J72))))</f>
        <v/>
      </c>
      <c r="M72" s="43" t="str">
        <f t="array" ref="M72">IF(COUNTIF($J$6:$J$207,"?*")&lt;ROW(K72)-5,"",INDEX(K:K,SMALL(IF(K$6:K$207&lt;&gt;"",ROW(K$6:K$207)),ROWS(K$6:K72))))</f>
        <v/>
      </c>
    </row>
    <row r="73" spans="2:13" ht="15.75" x14ac:dyDescent="0.25">
      <c r="B73" s="55" t="e">
        <f t="array" ref="B73">IFERROR(SMALL(IF((COUNTIF($B$69:B72, $D$6:$D$62)=0)*ISNUMBER($D$6:$D$62), $D$6:$D$62, "A"), 1), INDEX($D$6:$D$62, MATCH(SMALL(IF(ISTEXT($D$6:$D$62)*(COUNTIF(B$69:$B72, $D$6:$D$62)=0), COUNTIF($D$6:$D$62, "&lt;"&amp;$D$6:$D$62), ""), 1), IF(ISTEXT($D$6:$D$62), COUNTIF($D$6:$D$62, "&lt;"&amp;$D$6:$D$62), ""), 0)))</f>
        <v>#NUM!</v>
      </c>
      <c r="C73" s="45" t="str">
        <f t="shared" si="5"/>
        <v/>
      </c>
      <c r="D73" s="48" t="str">
        <f t="shared" si="6"/>
        <v/>
      </c>
      <c r="E73" s="49">
        <f>IF(ISNUMBER(D73),SUM(D70:D73),0)</f>
        <v>0</v>
      </c>
      <c r="F73" s="26" t="str">
        <f>IF(OR(F72="Predominant Level Met",F71="Predominant Level Met",F70="Predominant Level Met",F70="Threshold Not Met"),"_",(IF(E73&gt;0.5001,"Predominant Level Met","_")))</f>
        <v>_</v>
      </c>
      <c r="G73" s="43"/>
      <c r="J73" s="9" t="str">
        <f>IF(AND('Covered Services'!Q77&lt;&gt;1,'Covered Services'!E77="Emergency",'Covered Services'!B77&gt;0),'Covered Services'!B77,"")</f>
        <v/>
      </c>
      <c r="K73" s="76" t="str">
        <f>IF(J73="","",'Covered Services'!D77)</f>
        <v/>
      </c>
      <c r="L73" s="43" t="str">
        <f t="array" ref="L73">IF(COUNTIF($J$6:$J$207,"?*")&lt;ROW(J73)-5,"",INDEX(J:J,SMALL(IF(J$6:J$207&lt;&gt;"",ROW(J$6:J$207)),ROWS(J$6:J73))))</f>
        <v/>
      </c>
      <c r="M73" s="43" t="str">
        <f t="array" ref="M73">IF(COUNTIF($J$6:$J$207,"?*")&lt;ROW(K73)-5,"",INDEX(K:K,SMALL(IF(K$6:K$207&lt;&gt;"",ROW(K$6:K$207)),ROWS(K$6:K73))))</f>
        <v/>
      </c>
    </row>
    <row r="74" spans="2:13" ht="15.75" x14ac:dyDescent="0.25">
      <c r="B74" s="55" t="e">
        <f t="array" ref="B74">IFERROR(SMALL(IF((COUNTIF($B$69:B73, $D$6:$D$62)=0)*ISNUMBER($D$6:$D$62), $D$6:$D$62, "A"), 1), INDEX($D$6:$D$62, MATCH(SMALL(IF(ISTEXT($D$6:$D$62)*(COUNTIF(B$69:$B73, $D$6:$D$62)=0), COUNTIF($D$6:$D$62, "&lt;"&amp;$D$6:$D$62), ""), 1), IF(ISTEXT($D$6:$D$62), COUNTIF($D$6:$D$62, "&lt;"&amp;$D$6:$D$62), ""), 0)))</f>
        <v>#NUM!</v>
      </c>
      <c r="C74" s="45" t="str">
        <f t="shared" si="5"/>
        <v/>
      </c>
      <c r="D74" s="48" t="str">
        <f t="shared" si="6"/>
        <v/>
      </c>
      <c r="E74" s="49">
        <f>IF(ISNUMBER(D74),SUM(D70:D74),0)</f>
        <v>0</v>
      </c>
      <c r="F74" s="26" t="str">
        <f>IF(OR(F73="Predominant Level Met",F72="Predominant Level Met",F71="Predominant Level Met",F70="Predominant Level Met",F70="Threshold Not Met"),"_",(IF(E74&gt;0.5001,"Predominant Level Met","_")))</f>
        <v>_</v>
      </c>
      <c r="J74" s="9" t="str">
        <f>IF(AND('Covered Services'!Q78&lt;&gt;1,'Covered Services'!E78="Emergency",'Covered Services'!B78&gt;0),'Covered Services'!B78,"")</f>
        <v/>
      </c>
      <c r="K74" s="76" t="str">
        <f>IF(J74="","",'Covered Services'!D78)</f>
        <v/>
      </c>
      <c r="L74" s="43" t="str">
        <f t="array" ref="L74">IF(COUNTIF($J$6:$J$207,"?*")&lt;ROW(J74)-5,"",INDEX(J:J,SMALL(IF(J$6:J$207&lt;&gt;"",ROW(J$6:J$207)),ROWS(J$6:J74))))</f>
        <v/>
      </c>
      <c r="M74" s="43" t="str">
        <f t="array" ref="M74">IF(COUNTIF($J$6:$J$207,"?*")&lt;ROW(K74)-5,"",INDEX(K:K,SMALL(IF(K$6:K$207&lt;&gt;"",ROW(K$6:K$207)),ROWS(K$6:K74))))</f>
        <v/>
      </c>
    </row>
    <row r="75" spans="2:13" ht="16.5" thickBot="1" x14ac:dyDescent="0.3">
      <c r="B75" s="55" t="e">
        <f t="array" ref="B75">IFERROR(SMALL(IF((COUNTIF($B$69:B74, $D$6:$D$62)=0)*ISNUMBER($D$6:$D$62), $D$6:$D$62, "A"), 1), INDEX($D$6:$D$62, MATCH(SMALL(IF(ISTEXT($D$6:$D$62)*(COUNTIF(B$69:$B74, $D$6:$D$62)=0), COUNTIF($D$6:$D$62, "&lt;"&amp;$D$6:$D$62), ""), 1), IF(ISTEXT($D$6:$D$62), COUNTIF($D$6:$D$62, "&lt;"&amp;$D$6:$D$62), ""), 0)))</f>
        <v>#NUM!</v>
      </c>
      <c r="C75" s="45" t="str">
        <f t="shared" si="5"/>
        <v/>
      </c>
      <c r="D75" s="48" t="str">
        <f t="shared" si="6"/>
        <v/>
      </c>
      <c r="E75" s="49">
        <f>IF(ISNUMBER(D75),SUM(D70:D75),0)</f>
        <v>0</v>
      </c>
      <c r="F75" s="26" t="str">
        <f>IF(OR(F74="Predominant Level Met",F73="Predominant Level Met",F72="Predominant Level Met",F71="Predominant Level Met",F70="Predominant Level Met",F70="Threshold Not Met"),"_",(IF(E75&gt;0.5001,"Predominant Level Met","_")))</f>
        <v>_</v>
      </c>
      <c r="J75" s="9" t="str">
        <f>IF(AND('Covered Services'!Q79&lt;&gt;1,'Covered Services'!E79="Emergency",'Covered Services'!B79&gt;0),'Covered Services'!B79,"")</f>
        <v/>
      </c>
      <c r="K75" s="76" t="str">
        <f>IF(J75="","",'Covered Services'!D79)</f>
        <v/>
      </c>
      <c r="L75" s="43" t="str">
        <f t="array" ref="L75">IF(COUNTIF($J$6:$J$207,"?*")&lt;ROW(J75)-5,"",INDEX(J:J,SMALL(IF(J$6:J$207&lt;&gt;"",ROW(J$6:J$207)),ROWS(J$6:J75))))</f>
        <v/>
      </c>
      <c r="M75" s="43" t="str">
        <f t="array" ref="M75">IF(COUNTIF($J$6:$J$207,"?*")&lt;ROW(K75)-5,"",INDEX(K:K,SMALL(IF(K$6:K$207&lt;&gt;"",ROW(K$6:K$207)),ROWS(K$6:K75))))</f>
        <v/>
      </c>
    </row>
    <row r="76" spans="2:13" ht="18" thickBot="1" x14ac:dyDescent="0.35">
      <c r="B76" s="56" t="s">
        <v>31</v>
      </c>
      <c r="C76" s="44">
        <f>SUM(C70:C75)</f>
        <v>0</v>
      </c>
      <c r="D76" s="18"/>
      <c r="E76" s="24"/>
      <c r="F76" s="15"/>
      <c r="J76" s="9" t="str">
        <f>IF(AND('Covered Services'!Q80&lt;&gt;1,'Covered Services'!E80="Emergency",'Covered Services'!B80&gt;0),'Covered Services'!B80,"")</f>
        <v/>
      </c>
      <c r="K76" s="76" t="str">
        <f>IF(J76="","",'Covered Services'!D80)</f>
        <v/>
      </c>
      <c r="L76" s="43" t="str">
        <f t="array" ref="L76">IF(COUNTIF($J$6:$J$207,"?*")&lt;ROW(J76)-5,"",INDEX(J:J,SMALL(IF(J$6:J$207&lt;&gt;"",ROW(J$6:J$207)),ROWS(J$6:J76))))</f>
        <v/>
      </c>
      <c r="M76" s="43" t="str">
        <f t="array" ref="M76">IF(COUNTIF($J$6:$J$207,"?*")&lt;ROW(K76)-5,"",INDEX(K:K,SMALL(IF(K$6:K$207&lt;&gt;"",ROW(K$6:K$207)),ROWS(K$6:K76))))</f>
        <v/>
      </c>
    </row>
    <row r="77" spans="2:13" x14ac:dyDescent="0.25">
      <c r="B77" s="57"/>
      <c r="C77" s="11"/>
      <c r="D77" s="11"/>
      <c r="E77" s="11"/>
      <c r="F77" s="12"/>
      <c r="J77" s="9" t="str">
        <f>IF(AND('Covered Services'!Q81&lt;&gt;1,'Covered Services'!E81="Emergency",'Covered Services'!B81&gt;0),'Covered Services'!B81,"")</f>
        <v/>
      </c>
      <c r="K77" s="76" t="str">
        <f>IF(J77="","",'Covered Services'!D81)</f>
        <v/>
      </c>
      <c r="L77" s="43" t="str">
        <f t="array" ref="L77">IF(COUNTIF($J$6:$J$207,"?*")&lt;ROW(J77)-5,"",INDEX(J:J,SMALL(IF(J$6:J$207&lt;&gt;"",ROW(J$6:J$207)),ROWS(J$6:J77))))</f>
        <v/>
      </c>
      <c r="M77" s="43" t="str">
        <f t="array" ref="M77">IF(COUNTIF($J$6:$J$207,"?*")&lt;ROW(K77)-5,"",INDEX(K:K,SMALL(IF(K$6:K$207&lt;&gt;"",ROW(K$6:K$207)),ROWS(K$6:K77))))</f>
        <v/>
      </c>
    </row>
    <row r="78" spans="2:13" ht="94.5" x14ac:dyDescent="0.25">
      <c r="B78" s="54" t="s">
        <v>21</v>
      </c>
      <c r="C78" s="7" t="s">
        <v>22</v>
      </c>
      <c r="D78" s="7" t="s">
        <v>36</v>
      </c>
      <c r="E78" s="8" t="s">
        <v>28</v>
      </c>
      <c r="F78" s="64" t="s">
        <v>25</v>
      </c>
      <c r="G78" s="51" t="str">
        <f>IF(F79="Threshold Not Met","No such cost sharing shall be applied","")</f>
        <v/>
      </c>
      <c r="J78" s="9" t="str">
        <f>IF(AND('Covered Services'!Q82&lt;&gt;1,'Covered Services'!E82="Emergency",'Covered Services'!B82&gt;0),'Covered Services'!B82,"")</f>
        <v/>
      </c>
      <c r="K78" s="76" t="str">
        <f>IF(J78="","",'Covered Services'!D82)</f>
        <v/>
      </c>
      <c r="L78" s="43" t="str">
        <f t="array" ref="L78">IF(COUNTIF($J$6:$J$207,"?*")&lt;ROW(J78)-5,"",INDEX(J:J,SMALL(IF(J$6:J$207&lt;&gt;"",ROW(J$6:J$207)),ROWS(J$6:J78))))</f>
        <v/>
      </c>
      <c r="M78" s="43" t="str">
        <f t="array" ref="M78">IF(COUNTIF($J$6:$J$207,"?*")&lt;ROW(K78)-5,"",INDEX(K:K,SMALL(IF(K$6:K$207&lt;&gt;"",ROW(K$6:K$207)),ROWS(K$6:K78))))</f>
        <v/>
      </c>
    </row>
    <row r="79" spans="2:13" ht="15.75" x14ac:dyDescent="0.25">
      <c r="B79" s="58" t="e">
        <f t="array" ref="B79">IFERROR(SMALL(IF((COUNTIF($B$78:B78, $E$6:$E$62)=0)*ISNUMBER($E$6:$E$62), $E$6:$E$62, "A"), 1), INDEX($E$6:$E$62, MATCH(SMALL(IF(ISTEXT($E$6:$E$62)*(COUNTIF(B78:$B$78, $E$6:$E$62)=0), COUNTIF($E$6:$E$62, "&lt;"&amp;$E$6:$E$62), ""), 1), IF(ISTEXT($E$6:$E$62), COUNTIF($E$6:$E$62, "&lt;"&amp;$E$6:$E$62), ""), 0)))</f>
        <v>#NUM!</v>
      </c>
      <c r="C79" s="45" t="str">
        <f t="shared" ref="C79:C84" si="7">IF(ISNUMBER(B79),SUMIF($E$6:$E$62,B79,$C$6:$C$62),"")</f>
        <v/>
      </c>
      <c r="D79" s="48" t="str">
        <f t="shared" ref="D79:D84" si="8">IF(ISNUMBER(C79),C79/$C$85,"")</f>
        <v/>
      </c>
      <c r="E79" s="49">
        <f>IF(ISNUMBER(D79),D79,0)</f>
        <v>0</v>
      </c>
      <c r="F79" s="47" t="str">
        <f>IF(AND(E64&gt;0,E66&lt;2/3),"Threshold Not Met",IF(E79&gt;0.5001,"Predominant Level Met","_"))</f>
        <v>_</v>
      </c>
      <c r="J79" s="9" t="str">
        <f>IF(AND('Covered Services'!Q83&lt;&gt;1,'Covered Services'!E83="Emergency",'Covered Services'!B83&gt;0),'Covered Services'!B83,"")</f>
        <v/>
      </c>
      <c r="K79" s="76" t="str">
        <f>IF(J79="","",'Covered Services'!D83)</f>
        <v/>
      </c>
      <c r="L79" s="43" t="str">
        <f t="array" ref="L79">IF(COUNTIF($J$6:$J$207,"?*")&lt;ROW(J79)-5,"",INDEX(J:J,SMALL(IF(J$6:J$207&lt;&gt;"",ROW(J$6:J$207)),ROWS(J$6:J79))))</f>
        <v/>
      </c>
      <c r="M79" s="43" t="str">
        <f t="array" ref="M79">IF(COUNTIF($J$6:$J$207,"?*")&lt;ROW(K79)-5,"",INDEX(K:K,SMALL(IF(K$6:K$207&lt;&gt;"",ROW(K$6:K$207)),ROWS(K$6:K79))))</f>
        <v/>
      </c>
    </row>
    <row r="80" spans="2:13" ht="15.75" x14ac:dyDescent="0.25">
      <c r="B80" s="58" t="e">
        <f t="array" ref="B80">IFERROR(SMALL(IF((COUNTIF($B$78:B79, $E$6:$E$62)=0)*ISNUMBER($E$6:$E$62), $E$6:$E$62, "A"), 1), INDEX($E$6:$E$62, MATCH(SMALL(IF(ISTEXT($E$6:$E$62)*(COUNTIF(B$78:$B79, $E$6:$E$62)=0), COUNTIF($E$6:$E$62, "&lt;"&amp;$E$6:$E$62), ""), 1), IF(ISTEXT($E$6:$E$62), COUNTIF($E$6:$E$62, "&lt;"&amp;$E$6:$E$62), ""), 0)))</f>
        <v>#NUM!</v>
      </c>
      <c r="C80" s="45" t="str">
        <f t="shared" si="7"/>
        <v/>
      </c>
      <c r="D80" s="48" t="str">
        <f t="shared" si="8"/>
        <v/>
      </c>
      <c r="E80" s="49">
        <f>IF(ISNUMBER(D80),SUM(D79:D80),0)</f>
        <v>0</v>
      </c>
      <c r="F80" s="26" t="str">
        <f>IF(OR(F79="Predominant Level Met",F79="Threshold Not Met"),"_",(IF(E80&gt;0.5001,"Predominant Level Met","_")))</f>
        <v>_</v>
      </c>
      <c r="J80" s="9" t="str">
        <f>IF(AND('Covered Services'!Q84&lt;&gt;1,'Covered Services'!E84="Emergency",'Covered Services'!B84&gt;0),'Covered Services'!B84,"")</f>
        <v/>
      </c>
      <c r="K80" s="76" t="str">
        <f>IF(J80="","",'Covered Services'!D84)</f>
        <v/>
      </c>
      <c r="L80" s="43" t="str">
        <f t="array" ref="L80">IF(COUNTIF($J$6:$J$207,"?*")&lt;ROW(J80)-5,"",INDEX(J:J,SMALL(IF(J$6:J$207&lt;&gt;"",ROW(J$6:J$207)),ROWS(J$6:J80))))</f>
        <v/>
      </c>
      <c r="M80" s="43" t="str">
        <f t="array" ref="M80">IF(COUNTIF($J$6:$J$207,"?*")&lt;ROW(K80)-5,"",INDEX(K:K,SMALL(IF(K$6:K$207&lt;&gt;"",ROW(K$6:K$207)),ROWS(K$6:K80))))</f>
        <v/>
      </c>
    </row>
    <row r="81" spans="2:13" ht="15.75" x14ac:dyDescent="0.25">
      <c r="B81" s="58" t="e">
        <f t="array" ref="B81">IFERROR(SMALL(IF((COUNTIF($B$78:B80, $E$6:$E$62)=0)*ISNUMBER($E$6:$E$62), $E$6:$E$62, "A"), 1), INDEX($E$6:$E$62, MATCH(SMALL(IF(ISTEXT($E$6:$E$62)*(COUNTIF(B$78:$B80, $E$6:$E$62)=0), COUNTIF($E$6:$E$62, "&lt;"&amp;$E$6:$E$62), ""), 1), IF(ISTEXT($E$6:$E$62), COUNTIF($E$6:$E$62, "&lt;"&amp;$E$6:$E$62), ""), 0)))</f>
        <v>#NUM!</v>
      </c>
      <c r="C81" s="45" t="str">
        <f t="shared" si="7"/>
        <v/>
      </c>
      <c r="D81" s="48" t="str">
        <f t="shared" si="8"/>
        <v/>
      </c>
      <c r="E81" s="49">
        <f>IF(ISNUMBER(D81),SUM(D79:D81),0)</f>
        <v>0</v>
      </c>
      <c r="F81" s="26" t="str">
        <f>IF(OR(F80="Predominant Level Met",F79="Predominant Level Met",F79="Threshold Not Met"),"_",(IF(E81&gt;0.5001,"Predominant Level Met","_")))</f>
        <v>_</v>
      </c>
      <c r="J81" s="9" t="str">
        <f>IF(AND('Covered Services'!Q85&lt;&gt;1,'Covered Services'!E85="Emergency",'Covered Services'!B85&gt;0),'Covered Services'!B85,"")</f>
        <v/>
      </c>
      <c r="K81" s="76" t="str">
        <f>IF(J81="","",'Covered Services'!D85)</f>
        <v/>
      </c>
      <c r="L81" s="43" t="str">
        <f t="array" ref="L81">IF(COUNTIF($J$6:$J$207,"?*")&lt;ROW(J81)-5,"",INDEX(J:J,SMALL(IF(J$6:J$207&lt;&gt;"",ROW(J$6:J$207)),ROWS(J$6:J81))))</f>
        <v/>
      </c>
      <c r="M81" s="43" t="str">
        <f t="array" ref="M81">IF(COUNTIF($J$6:$J$207,"?*")&lt;ROW(K81)-5,"",INDEX(K:K,SMALL(IF(K$6:K$207&lt;&gt;"",ROW(K$6:K$207)),ROWS(K$6:K81))))</f>
        <v/>
      </c>
    </row>
    <row r="82" spans="2:13" ht="15.75" x14ac:dyDescent="0.25">
      <c r="B82" s="58" t="e">
        <f t="array" ref="B82">IFERROR(SMALL(IF((COUNTIF($B$78:B81, $E$6:$E$62)=0)*ISNUMBER($E$6:$E$62), $E$6:$E$62, "A"), 1), INDEX($E$6:$E$62, MATCH(SMALL(IF(ISTEXT($E$6:$E$62)*(COUNTIF(B$78:$B81, $E$6:$E$62)=0), COUNTIF($E$6:$E$62, "&lt;"&amp;$E$6:$E$62), ""), 1), IF(ISTEXT($E$6:$E$62), COUNTIF($E$6:$E$62, "&lt;"&amp;$E$6:$E$62), ""), 0)))</f>
        <v>#NUM!</v>
      </c>
      <c r="C82" s="45" t="str">
        <f t="shared" si="7"/>
        <v/>
      </c>
      <c r="D82" s="48" t="str">
        <f t="shared" si="8"/>
        <v/>
      </c>
      <c r="E82" s="49">
        <f>IF(ISNUMBER(D82),SUM(D79:D82),0)</f>
        <v>0</v>
      </c>
      <c r="F82" s="26" t="str">
        <f>IF(OR(F81="Predominant Level Met",F80="Predominant Level Met",F79="Predominant Level Met",F79="Threshold Not Met"),"_",(IF(E82&gt;0.5001,"Predominant Level Met","_")))</f>
        <v>_</v>
      </c>
      <c r="J82" s="9" t="str">
        <f>IF(AND('Covered Services'!Q86&lt;&gt;1,'Covered Services'!E86="Emergency",'Covered Services'!B86&gt;0),'Covered Services'!B86,"")</f>
        <v/>
      </c>
      <c r="K82" s="76" t="str">
        <f>IF(J82="","",'Covered Services'!D86)</f>
        <v/>
      </c>
      <c r="L82" s="43" t="str">
        <f t="array" ref="L82">IF(COUNTIF($J$6:$J$207,"?*")&lt;ROW(J82)-5,"",INDEX(J:J,SMALL(IF(J$6:J$207&lt;&gt;"",ROW(J$6:J$207)),ROWS(J$6:J82))))</f>
        <v/>
      </c>
      <c r="M82" s="43" t="str">
        <f t="array" ref="M82">IF(COUNTIF($J$6:$J$207,"?*")&lt;ROW(K82)-5,"",INDEX(K:K,SMALL(IF(K$6:K$207&lt;&gt;"",ROW(K$6:K$207)),ROWS(K$6:K82))))</f>
        <v/>
      </c>
    </row>
    <row r="83" spans="2:13" ht="15.75" x14ac:dyDescent="0.25">
      <c r="B83" s="58" t="e">
        <f t="array" ref="B83">IFERROR(SMALL(IF((COUNTIF($B$78:B82, $E$6:$E$62)=0)*ISNUMBER($E$6:$E$62), $E$6:$E$62, "A"), 1), INDEX($E$6:$E$62, MATCH(SMALL(IF(ISTEXT($E$6:$E$62)*(COUNTIF(B$78:$B82, $E$6:$E$62)=0), COUNTIF($E$6:$E$62, "&lt;"&amp;$E$6:$E$62), ""), 1), IF(ISTEXT($E$6:$E$62), COUNTIF($E$6:$E$62, "&lt;"&amp;$E$6:$E$62), ""), 0)))</f>
        <v>#NUM!</v>
      </c>
      <c r="C83" s="45" t="str">
        <f t="shared" si="7"/>
        <v/>
      </c>
      <c r="D83" s="48" t="str">
        <f t="shared" si="8"/>
        <v/>
      </c>
      <c r="E83" s="49">
        <f>IF(ISNUMBER(D83),SUM(D79:D83),0)</f>
        <v>0</v>
      </c>
      <c r="F83" s="26" t="str">
        <f>IF(OR(F82="Predominant Level Met",F81="Predominant Level Met",F80="Predominant Level Met",F79="Predominant Level Met",F79="Threshold Not Met"),"_",(IF(E83&gt;0.5001,"Predominant Level Met","_")))</f>
        <v>_</v>
      </c>
      <c r="J83" s="9" t="str">
        <f>IF(AND('Covered Services'!Q87&lt;&gt;1,'Covered Services'!E87="Emergency",'Covered Services'!B87&gt;0),'Covered Services'!B87,"")</f>
        <v/>
      </c>
      <c r="K83" s="76" t="str">
        <f>IF(J83="","",'Covered Services'!D87)</f>
        <v/>
      </c>
      <c r="L83" s="43" t="str">
        <f t="array" ref="L83">IF(COUNTIF($J$6:$J$207,"?*")&lt;ROW(J83)-5,"",INDEX(J:J,SMALL(IF(J$6:J$207&lt;&gt;"",ROW(J$6:J$207)),ROWS(J$6:J83))))</f>
        <v/>
      </c>
      <c r="M83" s="43" t="str">
        <f t="array" ref="M83">IF(COUNTIF($J$6:$J$207,"?*")&lt;ROW(K83)-5,"",INDEX(K:K,SMALL(IF(K$6:K$207&lt;&gt;"",ROW(K$6:K$207)),ROWS(K$6:K83))))</f>
        <v/>
      </c>
    </row>
    <row r="84" spans="2:13" ht="16.5" thickBot="1" x14ac:dyDescent="0.3">
      <c r="B84" s="59" t="e">
        <f t="array" ref="B84">IFERROR(SMALL(IF((COUNTIF($B$78:B83, $E$6:$E$62)=0)*ISNUMBER($E$6:$E$62), $E$6:$E$62, "A"), 1), INDEX($E$6:$E$62, MATCH(SMALL(IF(ISTEXT($E$6:$E$62)*(COUNTIF(B$78:$B83, $E$6:$E$62)=0), COUNTIF($E$6:$E$62, "&lt;"&amp;$E$6:$E$62), ""), 1), IF(ISTEXT($E$6:$E$62), COUNTIF($E$6:$E$62, "&lt;"&amp;$E$6:$E$62), ""), 0)))</f>
        <v>#NUM!</v>
      </c>
      <c r="C84" s="45" t="str">
        <f t="shared" si="7"/>
        <v/>
      </c>
      <c r="D84" s="48" t="str">
        <f t="shared" si="8"/>
        <v/>
      </c>
      <c r="E84" s="49">
        <f>IF(ISNUMBER(D84),SUM(D79:D84),0)</f>
        <v>0</v>
      </c>
      <c r="F84" s="26" t="str">
        <f>IF(OR(F83="Predominant Level Met",F82="Predominant Level Met",F81="Predominant Level Met",F80="Predominant Level Met",F79="Predominant Level Met",F79="Threshold Not Met"),"_",(IF(E84&gt;0.5001,"Predominant Level Met","_")))</f>
        <v>_</v>
      </c>
      <c r="J84" s="9" t="str">
        <f>IF(AND('Covered Services'!Q88&lt;&gt;1,'Covered Services'!E88="Emergency",'Covered Services'!B88&gt;0),'Covered Services'!B88,"")</f>
        <v/>
      </c>
      <c r="K84" s="76" t="str">
        <f>IF(J84="","",'Covered Services'!D88)</f>
        <v/>
      </c>
      <c r="L84" s="43" t="str">
        <f t="array" ref="L84">IF(COUNTIF($J$6:$J$207,"?*")&lt;ROW(J84)-5,"",INDEX(J:J,SMALL(IF(J$6:J$207&lt;&gt;"",ROW(J$6:J$207)),ROWS(J$6:J84))))</f>
        <v/>
      </c>
      <c r="M84" s="43" t="str">
        <f t="array" ref="M84">IF(COUNTIF($J$6:$J$207,"?*")&lt;ROW(K84)-5,"",INDEX(K:K,SMALL(IF(K$6:K$207&lt;&gt;"",ROW(K$6:K$207)),ROWS(K$6:K84))))</f>
        <v/>
      </c>
    </row>
    <row r="85" spans="2:13" ht="16.5" thickBot="1" x14ac:dyDescent="0.3">
      <c r="B85" s="56" t="s">
        <v>33</v>
      </c>
      <c r="C85" s="28">
        <f>SUM(C79:C84)</f>
        <v>0</v>
      </c>
      <c r="D85" s="11"/>
      <c r="E85" s="11"/>
      <c r="F85" s="12"/>
      <c r="J85" s="9" t="str">
        <f>IF(AND('Covered Services'!Q89&lt;&gt;1,'Covered Services'!E89="Emergency",'Covered Services'!B89&gt;0),'Covered Services'!B89,"")</f>
        <v/>
      </c>
      <c r="K85" s="76" t="str">
        <f>IF(J85="","",'Covered Services'!D89)</f>
        <v/>
      </c>
      <c r="L85" s="43" t="str">
        <f t="array" ref="L85">IF(COUNTIF($J$6:$J$207,"?*")&lt;ROW(J85)-5,"",INDEX(J:J,SMALL(IF(J$6:J$207&lt;&gt;"",ROW(J$6:J$207)),ROWS(J$6:J85))))</f>
        <v/>
      </c>
      <c r="M85" s="43" t="str">
        <f t="array" ref="M85">IF(COUNTIF($J$6:$J$207,"?*")&lt;ROW(K85)-5,"",INDEX(K:K,SMALL(IF(K$6:K$207&lt;&gt;"",ROW(K$6:K$207)),ROWS(K$6:K85))))</f>
        <v/>
      </c>
    </row>
    <row r="86" spans="2:13" ht="15.75" x14ac:dyDescent="0.25">
      <c r="B86" s="60"/>
      <c r="C86" s="19"/>
      <c r="D86" s="20"/>
      <c r="E86" s="11"/>
      <c r="F86" s="12"/>
      <c r="J86" s="9" t="str">
        <f>IF(AND('Covered Services'!Q90&lt;&gt;1,'Covered Services'!E90="Emergency",'Covered Services'!B90&gt;0),'Covered Services'!B90,"")</f>
        <v/>
      </c>
      <c r="K86" s="76" t="str">
        <f>IF(J86="","",'Covered Services'!D90)</f>
        <v/>
      </c>
      <c r="L86" s="43" t="str">
        <f t="array" ref="L86">IF(COUNTIF($J$6:$J$207,"?*")&lt;ROW(J86)-5,"",INDEX(J:J,SMALL(IF(J$6:J$207&lt;&gt;"",ROW(J$6:J$207)),ROWS(J$6:J86))))</f>
        <v/>
      </c>
      <c r="M86" s="43" t="str">
        <f t="array" ref="M86">IF(COUNTIF($J$6:$J$207,"?*")&lt;ROW(K86)-5,"",INDEX(K:K,SMALL(IF(K$6:K$207&lt;&gt;"",ROW(K$6:K$207)),ROWS(K$6:K86))))</f>
        <v/>
      </c>
    </row>
    <row r="87" spans="2:13" ht="94.5" x14ac:dyDescent="0.25">
      <c r="B87" s="54" t="s">
        <v>23</v>
      </c>
      <c r="C87" s="21" t="s">
        <v>24</v>
      </c>
      <c r="D87" s="7" t="s">
        <v>37</v>
      </c>
      <c r="E87" s="22" t="s">
        <v>28</v>
      </c>
      <c r="F87" s="64" t="s">
        <v>25</v>
      </c>
      <c r="G87" s="51" t="str">
        <f>IF(F88="Threshold Not Met","No such limits shall be applied","")</f>
        <v/>
      </c>
      <c r="J87" s="9" t="str">
        <f>IF(AND('Covered Services'!Q91&lt;&gt;1,'Covered Services'!E91="Emergency",'Covered Services'!B91&gt;0),'Covered Services'!B91,"")</f>
        <v/>
      </c>
      <c r="K87" s="76" t="str">
        <f>IF(J87="","",'Covered Services'!D91)</f>
        <v/>
      </c>
      <c r="L87" s="43" t="str">
        <f t="array" ref="L87">IF(COUNTIF($J$6:$J$207,"?*")&lt;ROW(J87)-5,"",INDEX(J:J,SMALL(IF(J$6:J$207&lt;&gt;"",ROW(J$6:J$207)),ROWS(J$6:J87))))</f>
        <v/>
      </c>
      <c r="M87" s="43" t="str">
        <f t="array" ref="M87">IF(COUNTIF($J$6:$J$207,"?*")&lt;ROW(K87)-5,"",INDEX(K:K,SMALL(IF(K$6:K$207&lt;&gt;"",ROW(K$6:K$207)),ROWS(K$6:K87))))</f>
        <v/>
      </c>
    </row>
    <row r="88" spans="2:13" ht="15.75" x14ac:dyDescent="0.25">
      <c r="B88" s="63" t="e">
        <f t="array" ref="B88">IFERROR(SMALL(IF((COUNTIF($B$87:B87, $G$6:$G$62)=0)*ISNUMBER($G$6:$G$62), $G$6:$G$62, "A"), 1), INDEX($G$6:$G$62, MATCH(SMALL(IF(ISTEXT($G$6:$G$62)*(COUNTIF(B$87:$B87, $G$6:$G$62)=0), COUNTIF($G$6:$G$62, "&lt;"&amp;$G$6:$G$62), ""), 1), IF(ISTEXT($G$6:$G$62), COUNTIF($G$6:$G$62, "&lt;"&amp;$G$6:$G$62), ""), 0)))</f>
        <v>#NUM!</v>
      </c>
      <c r="C88" s="45" t="str">
        <f t="shared" ref="C88:C93" si="9">IF(ISNUMBER(B88),SUMIF($G$6:$G$62,B88,$C$6:$C$62),"")</f>
        <v/>
      </c>
      <c r="D88" s="48" t="str">
        <f>IF(ISNUMBER(C88),C88/$C$94,"")</f>
        <v/>
      </c>
      <c r="E88" s="49">
        <f>IF(ISNUMBER(D88),D88,0)</f>
        <v>0</v>
      </c>
      <c r="F88" s="47" t="str">
        <f>IF(AND(G64&gt;0,G66&lt;2/3),"Threshold Not Met",IF(E88&gt;0.5001,"Predominant Level Met","_"))</f>
        <v>_</v>
      </c>
      <c r="J88" s="9" t="str">
        <f>IF(AND('Covered Services'!Q92&lt;&gt;1,'Covered Services'!E92="Emergency",'Covered Services'!B92&gt;0),'Covered Services'!B92,"")</f>
        <v/>
      </c>
      <c r="K88" s="76" t="str">
        <f>IF(J88="","",'Covered Services'!D92)</f>
        <v/>
      </c>
      <c r="L88" s="43" t="str">
        <f t="array" ref="L88">IF(COUNTIF($J$6:$J$207,"?*")&lt;ROW(J88)-5,"",INDEX(J:J,SMALL(IF(J$6:J$207&lt;&gt;"",ROW(J$6:J$207)),ROWS(J$6:J88))))</f>
        <v/>
      </c>
      <c r="M88" s="43" t="str">
        <f t="array" ref="M88">IF(COUNTIF($J$6:$J$207,"?*")&lt;ROW(K88)-5,"",INDEX(K:K,SMALL(IF(K$6:K$207&lt;&gt;"",ROW(K$6:K$207)),ROWS(K$6:K88))))</f>
        <v/>
      </c>
    </row>
    <row r="89" spans="2:13" ht="15.75" x14ac:dyDescent="0.25">
      <c r="B89" s="63" t="e">
        <f t="array" ref="B89">IFERROR(SMALL(IF((COUNTIF($B$87:B88, $G$6:$G$62)=0)*ISNUMBER($G$6:$G$62), $G$6:$G$62, "A"), 1), INDEX($G$6:$G$62, MATCH(SMALL(IF(ISTEXT($G$6:$G$62)*(COUNTIF(B$87:$B88, $G$6:$G$62)=0), COUNTIF($G$6:$G$62, "&lt;"&amp;$G$6:$G$62), ""), 1), IF(ISTEXT($G$6:$G$62), COUNTIF($G$6:$G$62, "&lt;"&amp;$G$6:$G$62), ""), 0)))</f>
        <v>#NUM!</v>
      </c>
      <c r="C89" s="45" t="str">
        <f t="shared" si="9"/>
        <v/>
      </c>
      <c r="D89" s="48" t="str">
        <f t="shared" ref="D89:D92" si="10">IF(ISNUMBER(C89),C89/$C$94,"")</f>
        <v/>
      </c>
      <c r="E89" s="49">
        <f>IF(ISNUMBER(D89),SUM(D88:D89),0)</f>
        <v>0</v>
      </c>
      <c r="F89" s="26" t="str">
        <f>IF(OR(F88="Predominant Level Met",F88="Threshold Not Met"),"_",(IF(E89&gt;0.5001,"Predominant Level Met","_")))</f>
        <v>_</v>
      </c>
      <c r="J89" s="9" t="str">
        <f>IF(AND('Covered Services'!Q93&lt;&gt;1,'Covered Services'!E93="Emergency",'Covered Services'!B93&gt;0),'Covered Services'!B93,"")</f>
        <v/>
      </c>
      <c r="K89" s="76" t="str">
        <f>IF(J89="","",'Covered Services'!D93)</f>
        <v/>
      </c>
      <c r="L89" s="43" t="str">
        <f t="array" ref="L89">IF(COUNTIF($J$6:$J$207,"?*")&lt;ROW(J89)-5,"",INDEX(J:J,SMALL(IF(J$6:J$207&lt;&gt;"",ROW(J$6:J$207)),ROWS(J$6:J89))))</f>
        <v/>
      </c>
      <c r="M89" s="43" t="str">
        <f t="array" ref="M89">IF(COUNTIF($J$6:$J$207,"?*")&lt;ROW(K89)-5,"",INDEX(K:K,SMALL(IF(K$6:K$207&lt;&gt;"",ROW(K$6:K$207)),ROWS(K$6:K89))))</f>
        <v/>
      </c>
    </row>
    <row r="90" spans="2:13" ht="15.75" x14ac:dyDescent="0.25">
      <c r="B90" s="63" t="e">
        <f t="array" ref="B90">IFERROR(SMALL(IF((COUNTIF($B$87:B89, $G$6:$G$62)=0)*ISNUMBER($G$6:$G$62), $G$6:$G$62, "A"), 1), INDEX($G$6:$G$62, MATCH(SMALL(IF(ISTEXT($G$6:$G$62)*(COUNTIF(B$87:$B89, $G$6:$G$62)=0), COUNTIF($G$6:$G$62, "&lt;"&amp;$G$6:$G$62), ""), 1), IF(ISTEXT($G$6:$G$62), COUNTIF($G$6:$G$62, "&lt;"&amp;$G$6:$G$62), ""), 0)))</f>
        <v>#NUM!</v>
      </c>
      <c r="C90" s="45" t="str">
        <f t="shared" si="9"/>
        <v/>
      </c>
      <c r="D90" s="48" t="str">
        <f t="shared" si="10"/>
        <v/>
      </c>
      <c r="E90" s="49">
        <f>IF(ISNUMBER(D90),SUM(D88:D90),0)</f>
        <v>0</v>
      </c>
      <c r="F90" s="26" t="str">
        <f>IF(OR(F89="Predominant Level Met",F88="Predominant Level Met",F88="Threshold Not Met"),"_",(IF(E90&gt;0.5001,"Predominant Level Met","_")))</f>
        <v>_</v>
      </c>
      <c r="J90" s="9" t="str">
        <f>IF(AND('Covered Services'!Q94&lt;&gt;1,'Covered Services'!E94="Emergency",'Covered Services'!B94&gt;0),'Covered Services'!B94,"")</f>
        <v/>
      </c>
      <c r="K90" s="76" t="str">
        <f>IF(J90="","",'Covered Services'!D94)</f>
        <v/>
      </c>
      <c r="L90" s="43" t="str">
        <f t="array" ref="L90">IF(COUNTIF($J$6:$J$207,"?*")&lt;ROW(J90)-5,"",INDEX(J:J,SMALL(IF(J$6:J$207&lt;&gt;"",ROW(J$6:J$207)),ROWS(J$6:J90))))</f>
        <v/>
      </c>
      <c r="M90" s="43" t="str">
        <f t="array" ref="M90">IF(COUNTIF($J$6:$J$207,"?*")&lt;ROW(K90)-5,"",INDEX(K:K,SMALL(IF(K$6:K$207&lt;&gt;"",ROW(K$6:K$207)),ROWS(K$6:K90))))</f>
        <v/>
      </c>
    </row>
    <row r="91" spans="2:13" ht="15.75" x14ac:dyDescent="0.25">
      <c r="B91" s="63" t="e">
        <f t="array" ref="B91">IFERROR(SMALL(IF((COUNTIF($B$87:B90, $G$6:$G$62)=0)*ISNUMBER($G$6:$G$62), $G$6:$G$62, "A"), 1), INDEX($G$6:$G$62, MATCH(SMALL(IF(ISTEXT($G$6:$G$62)*(COUNTIF(B$87:$B90, $G$6:$G$62)=0), COUNTIF($G$6:$G$62, "&lt;"&amp;$G$6:$G$62), ""), 1), IF(ISTEXT($G$6:$G$62), COUNTIF($G$6:$G$62, "&lt;"&amp;$G$6:$G$62), ""), 0)))</f>
        <v>#NUM!</v>
      </c>
      <c r="C91" s="45" t="str">
        <f t="shared" si="9"/>
        <v/>
      </c>
      <c r="D91" s="48" t="str">
        <f t="shared" si="10"/>
        <v/>
      </c>
      <c r="E91" s="49">
        <f>IF(ISNUMBER(D91),SUM(D88:D91),0)</f>
        <v>0</v>
      </c>
      <c r="F91" s="26" t="str">
        <f>IF(OR(F90="Predominant Level Met",F89="Predominant Level Met",F88="Predominant Level Met",F88="Threshold Not Met"),"_",(IF(E91&gt;0.5001,"Predominant Level Met","_")))</f>
        <v>_</v>
      </c>
      <c r="J91" s="9" t="str">
        <f>IF(AND('Covered Services'!Q95&lt;&gt;1,'Covered Services'!E95="Emergency",'Covered Services'!B95&gt;0),'Covered Services'!B95,"")</f>
        <v/>
      </c>
      <c r="K91" s="76" t="str">
        <f>IF(J91="","",'Covered Services'!D95)</f>
        <v/>
      </c>
      <c r="L91" s="43" t="str">
        <f t="array" ref="L91">IF(COUNTIF($J$6:$J$207,"?*")&lt;ROW(J91)-5,"",INDEX(J:J,SMALL(IF(J$6:J$207&lt;&gt;"",ROW(J$6:J$207)),ROWS(J$6:J91))))</f>
        <v/>
      </c>
      <c r="M91" s="43" t="str">
        <f t="array" ref="M91">IF(COUNTIF($J$6:$J$207,"?*")&lt;ROW(K91)-5,"",INDEX(K:K,SMALL(IF(K$6:K$207&lt;&gt;"",ROW(K$6:K$207)),ROWS(K$6:K91))))</f>
        <v/>
      </c>
    </row>
    <row r="92" spans="2:13" ht="15.75" x14ac:dyDescent="0.25">
      <c r="B92" s="63" t="e">
        <f t="array" ref="B92">IFERROR(SMALL(IF((COUNTIF($B$87:B91, $G$6:$G$62)=0)*ISNUMBER($G$6:$G$62), $G$6:$G$62, "A"), 1), INDEX($G$6:$G$62, MATCH(SMALL(IF(ISTEXT($G$6:$G$62)*(COUNTIF(B$87:$B91, $G$6:$G$62)=0), COUNTIF($G$6:$G$62, "&lt;"&amp;$G$6:$G$62), ""), 1), IF(ISTEXT($G$6:$G$62), COUNTIF($G$6:$G$62, "&lt;"&amp;$G$6:$G$62), ""), 0)))</f>
        <v>#NUM!</v>
      </c>
      <c r="C92" s="45" t="str">
        <f t="shared" si="9"/>
        <v/>
      </c>
      <c r="D92" s="48" t="str">
        <f t="shared" si="10"/>
        <v/>
      </c>
      <c r="E92" s="49">
        <f>IF(ISNUMBER(D92),SUM(D88:D92),0)</f>
        <v>0</v>
      </c>
      <c r="F92" s="26" t="str">
        <f>IF(OR(F91="Predominant Level Met",F90="Predominant Level Met",F89="Predominant Level Met",F88="Predominant Level Met",F88="Threshold Not Met"),"_",(IF(E92&gt;0.5001,"Predominant Level Met","_")))</f>
        <v>_</v>
      </c>
      <c r="J92" s="9" t="str">
        <f>IF(AND('Covered Services'!Q96&lt;&gt;1,'Covered Services'!E96="Emergency",'Covered Services'!B96&gt;0),'Covered Services'!B96,"")</f>
        <v/>
      </c>
      <c r="K92" s="76" t="str">
        <f>IF(J92="","",'Covered Services'!D96)</f>
        <v/>
      </c>
      <c r="L92" s="43" t="str">
        <f t="array" ref="L92">IF(COUNTIF($J$6:$J$207,"?*")&lt;ROW(J92)-5,"",INDEX(J:J,SMALL(IF(J$6:J$207&lt;&gt;"",ROW(J$6:J$207)),ROWS(J$6:J92))))</f>
        <v/>
      </c>
      <c r="M92" s="43" t="str">
        <f t="array" ref="M92">IF(COUNTIF($J$6:$J$207,"?*")&lt;ROW(K92)-5,"",INDEX(K:K,SMALL(IF(K$6:K$207&lt;&gt;"",ROW(K$6:K$207)),ROWS(K$6:K92))))</f>
        <v/>
      </c>
    </row>
    <row r="93" spans="2:13" ht="16.5" thickBot="1" x14ac:dyDescent="0.3">
      <c r="B93" s="63" t="e">
        <f t="array" ref="B93">IFERROR(SMALL(IF((COUNTIF($B$87:B92, $G$6:$G$62)=0)*ISNUMBER($G$6:$G$62), $G$6:$G$62, "A"), 1), INDEX($G$6:$G$62, MATCH(SMALL(IF(ISTEXT($G$6:$G$62)*(COUNTIF(B$87:$B92, $G$6:$G$62)=0), COUNTIF($G$6:$G$62, "&lt;"&amp;$G$6:$G$62), ""), 1), IF(ISTEXT($G$6:$G$62), COUNTIF($G$6:$G$62, "&lt;"&amp;$G$6:$G$62), ""), 0)))</f>
        <v>#NUM!</v>
      </c>
      <c r="C93" s="45" t="str">
        <f t="shared" si="9"/>
        <v/>
      </c>
      <c r="D93" s="48" t="str">
        <f>IF(ISNUMBER(C93),C93/$C$94,"")</f>
        <v/>
      </c>
      <c r="E93" s="49">
        <f>IF(ISNUMBER(D93),SUM(D88:D93),0)</f>
        <v>0</v>
      </c>
      <c r="F93" s="26" t="str">
        <f>IF(OR(F92="Predominant Level Met",F91="Predominant Level Met",F90="Predominant Level Met",F89="Predominant Level Met",F88="Predominant Level Met",F88="Threshold Not Met"),"_",(IF(E93&gt;0.5001,"Predominant Level Met","_")))</f>
        <v>_</v>
      </c>
      <c r="J93" s="9" t="str">
        <f>IF(AND('Covered Services'!Q97&lt;&gt;1,'Covered Services'!E97="Emergency",'Covered Services'!B97&gt;0),'Covered Services'!B97,"")</f>
        <v/>
      </c>
      <c r="K93" s="76" t="str">
        <f>IF(J93="","",'Covered Services'!D97)</f>
        <v/>
      </c>
      <c r="L93" s="43" t="str">
        <f t="array" ref="L93">IF(COUNTIF($J$6:$J$207,"?*")&lt;ROW(J93)-5,"",INDEX(J:J,SMALL(IF(J$6:J$207&lt;&gt;"",ROW(J$6:J$207)),ROWS(J$6:J93))))</f>
        <v/>
      </c>
      <c r="M93" s="43" t="str">
        <f t="array" ref="M93">IF(COUNTIF($J$6:$J$207,"?*")&lt;ROW(K93)-5,"",INDEX(K:K,SMALL(IF(K$6:K$207&lt;&gt;"",ROW(K$6:K$207)),ROWS(K$6:K93))))</f>
        <v/>
      </c>
    </row>
    <row r="94" spans="2:13" ht="16.5" thickBot="1" x14ac:dyDescent="0.3">
      <c r="B94" s="56" t="s">
        <v>34</v>
      </c>
      <c r="C94" s="28">
        <f>SUM(C88:C93)</f>
        <v>0</v>
      </c>
      <c r="D94" s="11"/>
      <c r="E94" s="11"/>
      <c r="F94" s="12"/>
      <c r="J94" s="9" t="str">
        <f>IF(AND('Covered Services'!Q98&lt;&gt;1,'Covered Services'!E98="Emergency",'Covered Services'!B98&gt;0),'Covered Services'!B98,"")</f>
        <v/>
      </c>
      <c r="K94" s="76" t="str">
        <f>IF(J94="","",'Covered Services'!D98)</f>
        <v/>
      </c>
      <c r="L94" s="43" t="str">
        <f t="array" ref="L94">IF(COUNTIF($J$6:$J$207,"?*")&lt;ROW(J94)-5,"",INDEX(J:J,SMALL(IF(J$6:J$207&lt;&gt;"",ROW(J$6:J$207)),ROWS(J$6:J94))))</f>
        <v/>
      </c>
      <c r="M94" s="43" t="str">
        <f t="array" ref="M94">IF(COUNTIF($J$6:$J$207,"?*")&lt;ROW(K94)-5,"",INDEX(K:K,SMALL(IF(K$6:K$207&lt;&gt;"",ROW(K$6:K$207)),ROWS(K$6:K94))))</f>
        <v/>
      </c>
    </row>
    <row r="95" spans="2:13" ht="15.75" x14ac:dyDescent="0.25">
      <c r="B95" s="60"/>
      <c r="C95" s="19"/>
      <c r="D95" s="20"/>
      <c r="E95" s="20"/>
      <c r="F95" s="25"/>
      <c r="J95" s="9" t="str">
        <f>IF(AND('Covered Services'!Q99&lt;&gt;1,'Covered Services'!E99="Emergency",'Covered Services'!B99&gt;0),'Covered Services'!B99,"")</f>
        <v/>
      </c>
      <c r="K95" s="76" t="str">
        <f>IF(J95="","",'Covered Services'!D99)</f>
        <v/>
      </c>
      <c r="L95" s="43" t="str">
        <f t="array" ref="L95">IF(COUNTIF($J$6:$J$207,"?*")&lt;ROW(J95)-5,"",INDEX(J:J,SMALL(IF(J$6:J$207&lt;&gt;"",ROW(J$6:J$207)),ROWS(J$6:J95))))</f>
        <v/>
      </c>
      <c r="M95" s="43" t="str">
        <f t="array" ref="M95">IF(COUNTIF($J$6:$J$207,"?*")&lt;ROW(K95)-5,"",INDEX(K:K,SMALL(IF(K$6:K$207&lt;&gt;"",ROW(K$6:K$207)),ROWS(K$6:K95))))</f>
        <v/>
      </c>
    </row>
    <row r="96" spans="2:13" ht="94.5" x14ac:dyDescent="0.25">
      <c r="B96" s="54" t="s">
        <v>26</v>
      </c>
      <c r="C96" s="7" t="s">
        <v>27</v>
      </c>
      <c r="D96" s="7" t="s">
        <v>38</v>
      </c>
      <c r="E96" s="8" t="s">
        <v>28</v>
      </c>
      <c r="F96" s="64" t="s">
        <v>25</v>
      </c>
      <c r="G96" s="51" t="str">
        <f>IF(F97="Threshold Not Met","No such limits shall be applied","")</f>
        <v/>
      </c>
      <c r="J96" s="9" t="str">
        <f>IF(AND('Covered Services'!Q100&lt;&gt;1,'Covered Services'!E100="Emergency",'Covered Services'!B100&gt;0),'Covered Services'!B100,"")</f>
        <v/>
      </c>
      <c r="K96" s="76" t="str">
        <f>IF(J96="","",'Covered Services'!D100)</f>
        <v/>
      </c>
      <c r="L96" s="43" t="str">
        <f t="array" ref="L96">IF(COUNTIF($J$6:$J$207,"?*")&lt;ROW(J96)-5,"",INDEX(J:J,SMALL(IF(J$6:J$207&lt;&gt;"",ROW(J$6:J$207)),ROWS(J$6:J96))))</f>
        <v/>
      </c>
      <c r="M96" s="43" t="str">
        <f t="array" ref="M96">IF(COUNTIF($J$6:$J$207,"?*")&lt;ROW(K96)-5,"",INDEX(K:K,SMALL(IF(K$6:K$207&lt;&gt;"",ROW(K$6:K$207)),ROWS(K$6:K96))))</f>
        <v/>
      </c>
    </row>
    <row r="97" spans="2:13" ht="15.75" x14ac:dyDescent="0.25">
      <c r="B97" s="63" t="e">
        <f t="array" ref="B97">IFERROR(SMALL(IF((COUNTIF($B$96:B96, $H$6:$H$62)=0)*ISNUMBER($H$6:$H$62), $H$6:$H$62, "A"), 1), INDEX($H$6:$H$62, MATCH(SMALL(IF(ISTEXT($H$6:$H$62)*(COUNTIF(B$96:$B96, $H$6:$H$62)=0), COUNTIF($H$6:$H$62, "&lt;"&amp;$H$6:$H$62), ""), 1), IF(ISTEXT($H$6:$H$62), COUNTIF($H$6:$H$62, "&lt;"&amp;$H$6:$H$62), ""), 0)))</f>
        <v>#NUM!</v>
      </c>
      <c r="C97" s="45" t="str">
        <f t="shared" ref="C97:C102" si="11">IF(ISNUMBER(B97),SUMIF($H$6:$H$62,B97,$C$6:$C$62),"")</f>
        <v/>
      </c>
      <c r="D97" s="48" t="str">
        <f t="shared" ref="D97:D102" si="12">IF(ISNUMBER(C97),C97/$C$103,"")</f>
        <v/>
      </c>
      <c r="E97" s="49">
        <f>IF(ISNUMBER(D97),D97,0)</f>
        <v>0</v>
      </c>
      <c r="F97" s="47" t="str">
        <f>IF(AND(H64&gt;0,H66&lt;2/3),"Threshold Not Met",IF(E97&gt;0.5001,"Predominant Level Met","_"))</f>
        <v>_</v>
      </c>
      <c r="J97" s="9" t="str">
        <f>IF(AND('Covered Services'!Q101&lt;&gt;1,'Covered Services'!E101="Emergency",'Covered Services'!B101&gt;0),'Covered Services'!B101,"")</f>
        <v/>
      </c>
      <c r="K97" s="76" t="str">
        <f>IF(J97="","",'Covered Services'!D101)</f>
        <v/>
      </c>
      <c r="L97" s="43" t="str">
        <f t="array" ref="L97">IF(COUNTIF($J$6:$J$207,"?*")&lt;ROW(J97)-5,"",INDEX(J:J,SMALL(IF(J$6:J$207&lt;&gt;"",ROW(J$6:J$207)),ROWS(J$6:J97))))</f>
        <v/>
      </c>
      <c r="M97" s="43" t="str">
        <f t="array" ref="M97">IF(COUNTIF($J$6:$J$207,"?*")&lt;ROW(K97)-5,"",INDEX(K:K,SMALL(IF(K$6:K$207&lt;&gt;"",ROW(K$6:K$207)),ROWS(K$6:K97))))</f>
        <v/>
      </c>
    </row>
    <row r="98" spans="2:13" ht="15.75" x14ac:dyDescent="0.25">
      <c r="B98" s="63" t="e">
        <f t="array" ref="B98">IFERROR(SMALL(IF((COUNTIF($B$96:B97, $H$6:$H$62)=0)*ISNUMBER($H$6:$H$62), $H$6:$H$62, "A"), 1), INDEX($H$6:$H$62, MATCH(SMALL(IF(ISTEXT($H$6:$H$62)*(COUNTIF(B$96:$B97, $H$6:$H$62)=0), COUNTIF($H$6:$H$62, "&lt;"&amp;$H$6:$H$62), ""), 1), IF(ISTEXT($H$6:$H$62), COUNTIF($H$6:$H$62, "&lt;"&amp;$H$6:$H$62), ""), 0)))</f>
        <v>#NUM!</v>
      </c>
      <c r="C98" s="45" t="str">
        <f t="shared" si="11"/>
        <v/>
      </c>
      <c r="D98" s="48" t="str">
        <f t="shared" si="12"/>
        <v/>
      </c>
      <c r="E98" s="49">
        <f>IF(ISNUMBER(D98),SUM(D97:D98),0)</f>
        <v>0</v>
      </c>
      <c r="F98" s="26" t="str">
        <f>IF(OR(F97="Predominant Level Met",F97="Threshold Not Met"),"_",(IF(E98&gt;0.5001,"Predominant Level Met","_")))</f>
        <v>_</v>
      </c>
      <c r="J98" s="9" t="str">
        <f>IF(AND('Covered Services'!Q102&lt;&gt;1,'Covered Services'!E102="Emergency",'Covered Services'!B102&gt;0),'Covered Services'!B102,"")</f>
        <v/>
      </c>
      <c r="K98" s="76" t="str">
        <f>IF(J98="","",'Covered Services'!D102)</f>
        <v/>
      </c>
      <c r="L98" s="43" t="str">
        <f t="array" ref="L98">IF(COUNTIF($J$6:$J$207,"?*")&lt;ROW(J98)-5,"",INDEX(J:J,SMALL(IF(J$6:J$207&lt;&gt;"",ROW(J$6:J$207)),ROWS(J$6:J98))))</f>
        <v/>
      </c>
      <c r="M98" s="43" t="str">
        <f t="array" ref="M98">IF(COUNTIF($J$6:$J$207,"?*")&lt;ROW(K98)-5,"",INDEX(K:K,SMALL(IF(K$6:K$207&lt;&gt;"",ROW(K$6:K$207)),ROWS(K$6:K98))))</f>
        <v/>
      </c>
    </row>
    <row r="99" spans="2:13" ht="15.75" x14ac:dyDescent="0.25">
      <c r="B99" s="63" t="e">
        <f t="array" ref="B99">IFERROR(SMALL(IF((COUNTIF($B$96:B98, $H$6:$H$62)=0)*ISNUMBER($H$6:$H$62), $H$6:$H$62, "A"), 1), INDEX($H$6:$H$62, MATCH(SMALL(IF(ISTEXT($H$6:$H$62)*(COUNTIF(B$96:$B98, $H$6:$H$62)=0), COUNTIF($H$6:$H$62, "&lt;"&amp;$H$6:$H$62), ""), 1), IF(ISTEXT($H$6:$H$62), COUNTIF($H$6:$H$62, "&lt;"&amp;$H$6:$H$62), ""), 0)))</f>
        <v>#NUM!</v>
      </c>
      <c r="C99" s="45" t="str">
        <f t="shared" si="11"/>
        <v/>
      </c>
      <c r="D99" s="48" t="str">
        <f t="shared" si="12"/>
        <v/>
      </c>
      <c r="E99" s="49">
        <f>IF(ISNUMBER(D99),SUM(D97:D99),0)</f>
        <v>0</v>
      </c>
      <c r="F99" s="26" t="str">
        <f>IF(OR(F98="Predominant Level Met",F97="Predominant Level Met",F97="Threshold Not Met"),"_",(IF(E99&gt;0.5001,"Predominant Level Met","_")))</f>
        <v>_</v>
      </c>
      <c r="J99" s="9" t="str">
        <f>IF(AND('Covered Services'!Q103&lt;&gt;1,'Covered Services'!E103="Emergency",'Covered Services'!B103&gt;0),'Covered Services'!B103,"")</f>
        <v/>
      </c>
      <c r="K99" s="76" t="str">
        <f>IF(J99="","",'Covered Services'!D103)</f>
        <v/>
      </c>
      <c r="L99" s="43" t="str">
        <f t="array" ref="L99">IF(COUNTIF($J$6:$J$207,"?*")&lt;ROW(J99)-5,"",INDEX(J:J,SMALL(IF(J$6:J$207&lt;&gt;"",ROW(J$6:J$207)),ROWS(J$6:J99))))</f>
        <v/>
      </c>
      <c r="M99" s="43" t="str">
        <f t="array" ref="M99">IF(COUNTIF($J$6:$J$207,"?*")&lt;ROW(K99)-5,"",INDEX(K:K,SMALL(IF(K$6:K$207&lt;&gt;"",ROW(K$6:K$207)),ROWS(K$6:K99))))</f>
        <v/>
      </c>
    </row>
    <row r="100" spans="2:13" ht="15.75" x14ac:dyDescent="0.25">
      <c r="B100" s="63" t="e">
        <f t="array" ref="B100">IFERROR(SMALL(IF((COUNTIF($B$96:B99, $H$6:$H$62)=0)*ISNUMBER($H$6:$H$62), $H$6:$H$62, "A"), 1), INDEX($H$6:$H$62, MATCH(SMALL(IF(ISTEXT($H$6:$H$62)*(COUNTIF(B$96:$B99, $H$6:$H$62)=0), COUNTIF($H$6:$H$62, "&lt;"&amp;$H$6:$H$62), ""), 1), IF(ISTEXT($H$6:$H$62), COUNTIF($H$6:$H$62, "&lt;"&amp;$H$6:$H$62), ""), 0)))</f>
        <v>#NUM!</v>
      </c>
      <c r="C100" s="45" t="str">
        <f t="shared" si="11"/>
        <v/>
      </c>
      <c r="D100" s="48" t="str">
        <f t="shared" si="12"/>
        <v/>
      </c>
      <c r="E100" s="49">
        <f>IF(ISNUMBER(D100),SUM(D97:D100),0)</f>
        <v>0</v>
      </c>
      <c r="F100" s="26" t="str">
        <f>IF(OR(F99="Predominant Level Met",F98="Predominant Level Met",F97="Predominant Level Met",F97="Threshold Not Met"),"_",(IF(E100&gt;0.5001,"Predominant Level Met","_")))</f>
        <v>_</v>
      </c>
      <c r="J100" s="9" t="str">
        <f>IF(AND('Covered Services'!Q104&lt;&gt;1,'Covered Services'!E104="Emergency",'Covered Services'!B104&gt;0),'Covered Services'!B104,"")</f>
        <v/>
      </c>
      <c r="K100" s="76" t="str">
        <f>IF(J100="","",'Covered Services'!D104)</f>
        <v/>
      </c>
      <c r="L100" s="43" t="str">
        <f t="array" ref="L100">IF(COUNTIF($J$6:$J$207,"?*")&lt;ROW(J100)-5,"",INDEX(J:J,SMALL(IF(J$6:J$207&lt;&gt;"",ROW(J$6:J$207)),ROWS(J$6:J100))))</f>
        <v/>
      </c>
      <c r="M100" s="43" t="str">
        <f t="array" ref="M100">IF(COUNTIF($J$6:$J$207,"?*")&lt;ROW(K100)-5,"",INDEX(K:K,SMALL(IF(K$6:K$207&lt;&gt;"",ROW(K$6:K$207)),ROWS(K$6:K100))))</f>
        <v/>
      </c>
    </row>
    <row r="101" spans="2:13" ht="15.75" x14ac:dyDescent="0.25">
      <c r="B101" s="63" t="e">
        <f t="array" ref="B101">IFERROR(SMALL(IF((COUNTIF($B$96:B100, $H$6:$H$62)=0)*ISNUMBER($H$6:$H$62), $H$6:$H$62, "A"), 1), INDEX($H$6:$H$62, MATCH(SMALL(IF(ISTEXT($H$6:$H$62)*(COUNTIF(B$96:$B100, $H$6:$H$62)=0), COUNTIF($H$6:$H$62, "&lt;"&amp;$H$6:$H$62), ""), 1), IF(ISTEXT($H$6:$H$62), COUNTIF($H$6:$H$62, "&lt;"&amp;$H$6:$H$62), ""), 0)))</f>
        <v>#NUM!</v>
      </c>
      <c r="C101" s="45" t="str">
        <f t="shared" si="11"/>
        <v/>
      </c>
      <c r="D101" s="48" t="str">
        <f t="shared" si="12"/>
        <v/>
      </c>
      <c r="E101" s="49">
        <f>IF(ISNUMBER(D101),SUM(D97:D101),0)</f>
        <v>0</v>
      </c>
      <c r="F101" s="26" t="str">
        <f>IF(OR(F100="Predominant Level Met",F99="Predominant Level Met",F98="Predominant Level Met",F97="Predominant Level Met",F97="Threshold Not Met"),"_",(IF(E101&gt;0.5001,"Predominant Level Met","_")))</f>
        <v>_</v>
      </c>
      <c r="J101" s="9" t="str">
        <f>IF(AND('Covered Services'!Q105&lt;&gt;1,'Covered Services'!E105="Emergency",'Covered Services'!B105&gt;0),'Covered Services'!B105,"")</f>
        <v/>
      </c>
      <c r="K101" s="76" t="str">
        <f>IF(J101="","",'Covered Services'!D105)</f>
        <v/>
      </c>
      <c r="L101" s="43" t="str">
        <f t="array" ref="L101">IF(COUNTIF($J$6:$J$207,"?*")&lt;ROW(J101)-5,"",INDEX(J:J,SMALL(IF(J$6:J$207&lt;&gt;"",ROW(J$6:J$207)),ROWS(J$6:J101))))</f>
        <v/>
      </c>
      <c r="M101" s="43" t="str">
        <f t="array" ref="M101">IF(COUNTIF($J$6:$J$207,"?*")&lt;ROW(K101)-5,"",INDEX(K:K,SMALL(IF(K$6:K$207&lt;&gt;"",ROW(K$6:K$207)),ROWS(K$6:K101))))</f>
        <v/>
      </c>
    </row>
    <row r="102" spans="2:13" ht="15.75" x14ac:dyDescent="0.25">
      <c r="B102" s="63" t="e">
        <f t="array" ref="B102">IFERROR(SMALL(IF((COUNTIF($B$96:B101, $H$6:$H$62)=0)*ISNUMBER($H$6:$H$62), $H$6:$H$62, "A"), 1), INDEX($H$6:$H$62, MATCH(SMALL(IF(ISTEXT($H$6:$H$62)*(COUNTIF(B$96:$B101, $H$6:$H$62)=0), COUNTIF($H$6:$H$62, "&lt;"&amp;$H$6:$H$62), ""), 1), IF(ISTEXT($H$6:$H$62), COUNTIF($H$6:$H$62, "&lt;"&amp;$H$6:$H$62), ""), 0)))</f>
        <v>#NUM!</v>
      </c>
      <c r="C102" s="45" t="str">
        <f t="shared" si="11"/>
        <v/>
      </c>
      <c r="D102" s="48" t="str">
        <f t="shared" si="12"/>
        <v/>
      </c>
      <c r="E102" s="49">
        <f>IF(ISNUMBER(D102),SUM(D97:D102),0)</f>
        <v>0</v>
      </c>
      <c r="F102" s="26" t="str">
        <f>IF(OR(F101="Predominant Level Met",F100="Predominant Level Met",F99="Predominant Level Met",F98="Predominant Level Met",F97="Predominant Level Met",F97="Threshold Not Met"),"_",(IF(E102&gt;0.5001,"Predominant Level Met","_")))</f>
        <v>_</v>
      </c>
      <c r="J102" s="9" t="str">
        <f>IF(AND('Covered Services'!Q106&lt;&gt;1,'Covered Services'!E106="Emergency",'Covered Services'!B106&gt;0),'Covered Services'!B106,"")</f>
        <v/>
      </c>
      <c r="K102" s="76" t="str">
        <f>IF(J102="","",'Covered Services'!D106)</f>
        <v/>
      </c>
      <c r="L102" s="43" t="str">
        <f t="array" ref="L102">IF(COUNTIF($J$6:$J$207,"?*")&lt;ROW(J102)-5,"",INDEX(J:J,SMALL(IF(J$6:J$207&lt;&gt;"",ROW(J$6:J$207)),ROWS(J$6:J102))))</f>
        <v/>
      </c>
      <c r="M102" s="43" t="str">
        <f t="array" ref="M102">IF(COUNTIF($J$6:$J$207,"?*")&lt;ROW(K102)-5,"",INDEX(K:K,SMALL(IF(K$6:K$207&lt;&gt;"",ROW(K$6:K$207)),ROWS(K$6:K102))))</f>
        <v/>
      </c>
    </row>
    <row r="103" spans="2:13" ht="16.5" thickBot="1" x14ac:dyDescent="0.3">
      <c r="B103" s="61" t="s">
        <v>35</v>
      </c>
      <c r="C103" s="30">
        <f>SUM(C97:C102)</f>
        <v>0</v>
      </c>
      <c r="D103" s="11"/>
      <c r="E103" s="11"/>
      <c r="F103" s="12"/>
      <c r="J103" s="9" t="str">
        <f>IF(AND('Covered Services'!Q107&lt;&gt;1,'Covered Services'!E107="Emergency",'Covered Services'!B107&gt;0),'Covered Services'!B107,"")</f>
        <v/>
      </c>
      <c r="K103" s="76" t="str">
        <f>IF(J103="","",'Covered Services'!D107)</f>
        <v/>
      </c>
      <c r="L103" s="43" t="str">
        <f t="array" ref="L103">IF(COUNTIF($J$6:$J$207,"?*")&lt;ROW(J103)-5,"",INDEX(J:J,SMALL(IF(J$6:J$207&lt;&gt;"",ROW(J$6:J$207)),ROWS(J$6:J103))))</f>
        <v/>
      </c>
      <c r="M103" s="43" t="str">
        <f t="array" ref="M103">IF(COUNTIF($J$6:$J$207,"?*")&lt;ROW(K103)-5,"",INDEX(K:K,SMALL(IF(K$6:K$207&lt;&gt;"",ROW(K$6:K$207)),ROWS(K$6:K103))))</f>
        <v/>
      </c>
    </row>
    <row r="104" spans="2:13" ht="16.5" thickBot="1" x14ac:dyDescent="0.3">
      <c r="B104" s="62"/>
      <c r="C104" s="27"/>
      <c r="D104" s="16"/>
      <c r="E104" s="16"/>
      <c r="F104" s="17"/>
      <c r="J104" s="9" t="str">
        <f>IF(AND('Covered Services'!Q108&lt;&gt;1,'Covered Services'!E108="Emergency",'Covered Services'!B108&gt;0),'Covered Services'!B108,"")</f>
        <v/>
      </c>
      <c r="K104" s="76" t="str">
        <f>IF(J104="","",'Covered Services'!D108)</f>
        <v/>
      </c>
      <c r="L104" s="43" t="str">
        <f t="array" ref="L104">IF(COUNTIF($J$6:$J$207,"?*")&lt;ROW(J104)-5,"",INDEX(J:J,SMALL(IF(J$6:J$207&lt;&gt;"",ROW(J$6:J$207)),ROWS(J$6:J104))))</f>
        <v/>
      </c>
      <c r="M104" s="43" t="str">
        <f t="array" ref="M104">IF(COUNTIF($J$6:$J$207,"?*")&lt;ROW(K104)-5,"",INDEX(K:K,SMALL(IF(K$6:K$207&lt;&gt;"",ROW(K$6:K$207)),ROWS(K$6:K104))))</f>
        <v/>
      </c>
    </row>
    <row r="105" spans="2:13" x14ac:dyDescent="0.25">
      <c r="B105" s="11"/>
      <c r="C105" s="11"/>
      <c r="D105" s="11"/>
      <c r="E105" s="11"/>
      <c r="F105" s="11"/>
      <c r="J105" s="9" t="str">
        <f>IF(AND('Covered Services'!Q109&lt;&gt;1,'Covered Services'!E109="Emergency",'Covered Services'!B109&gt;0),'Covered Services'!B109,"")</f>
        <v/>
      </c>
      <c r="K105" s="76" t="str">
        <f>IF(J105="","",'Covered Services'!D109)</f>
        <v/>
      </c>
      <c r="L105" s="43" t="str">
        <f t="array" ref="L105">IF(COUNTIF($J$6:$J$207,"?*")&lt;ROW(J105)-5,"",INDEX(J:J,SMALL(IF(J$6:J$207&lt;&gt;"",ROW(J$6:J$207)),ROWS(J$6:J105))))</f>
        <v/>
      </c>
      <c r="M105" s="43" t="str">
        <f t="array" ref="M105">IF(COUNTIF($J$6:$J$207,"?*")&lt;ROW(K105)-5,"",INDEX(K:K,SMALL(IF(K$6:K$207&lt;&gt;"",ROW(K$6:K$207)),ROWS(K$6:K105))))</f>
        <v/>
      </c>
    </row>
    <row r="106" spans="2:13" x14ac:dyDescent="0.25">
      <c r="B106" s="11"/>
      <c r="C106" s="11"/>
      <c r="D106" s="11"/>
      <c r="E106" s="11"/>
      <c r="F106" s="11"/>
      <c r="J106" s="9" t="str">
        <f>IF(AND('Covered Services'!Q110&lt;&gt;1,'Covered Services'!E110="Emergency",'Covered Services'!B110&gt;0),'Covered Services'!B110,"")</f>
        <v/>
      </c>
      <c r="K106" s="76" t="str">
        <f>IF(J106="","",'Covered Services'!D110)</f>
        <v/>
      </c>
      <c r="L106" s="43" t="str">
        <f t="array" ref="L106">IF(COUNTIF($J$6:$J$207,"?*")&lt;ROW(J106)-5,"",INDEX(J:J,SMALL(IF(J$6:J$207&lt;&gt;"",ROW(J$6:J$207)),ROWS(J$6:J106))))</f>
        <v/>
      </c>
      <c r="M106" s="43" t="str">
        <f t="array" ref="M106">IF(COUNTIF($J$6:$J$207,"?*")&lt;ROW(K106)-5,"",INDEX(K:K,SMALL(IF(K$6:K$207&lt;&gt;"",ROW(K$6:K$207)),ROWS(K$6:K106))))</f>
        <v/>
      </c>
    </row>
    <row r="107" spans="2:13" x14ac:dyDescent="0.25">
      <c r="B107" s="11"/>
      <c r="C107" s="11"/>
      <c r="D107" s="11"/>
      <c r="E107" s="11"/>
      <c r="F107" s="11"/>
      <c r="J107" s="9" t="str">
        <f>IF(AND('Covered Services'!Q111&lt;&gt;1,'Covered Services'!E111="Emergency",'Covered Services'!B111&gt;0),'Covered Services'!B111,"")</f>
        <v/>
      </c>
      <c r="K107" s="76" t="str">
        <f>IF(J107="","",'Covered Services'!D111)</f>
        <v/>
      </c>
      <c r="L107" s="43" t="str">
        <f t="array" ref="L107">IF(COUNTIF($J$6:$J$207,"?*")&lt;ROW(J107)-5,"",INDEX(J:J,SMALL(IF(J$6:J$207&lt;&gt;"",ROW(J$6:J$207)),ROWS(J$6:J107))))</f>
        <v/>
      </c>
      <c r="M107" s="43" t="str">
        <f t="array" ref="M107">IF(COUNTIF($J$6:$J$207,"?*")&lt;ROW(K107)-5,"",INDEX(K:K,SMALL(IF(K$6:K$207&lt;&gt;"",ROW(K$6:K$207)),ROWS(K$6:K107))))</f>
        <v/>
      </c>
    </row>
    <row r="108" spans="2:13" x14ac:dyDescent="0.25">
      <c r="J108" s="9" t="str">
        <f>IF(AND('Covered Services'!Q112&lt;&gt;1,'Covered Services'!E112="Emergency",'Covered Services'!B112&gt;0),'Covered Services'!B112,"")</f>
        <v/>
      </c>
      <c r="K108" s="76" t="str">
        <f>IF(J108="","",'Covered Services'!D112)</f>
        <v/>
      </c>
      <c r="L108" s="43" t="str">
        <f t="array" ref="L108">IF(COUNTIF($J$6:$J$207,"?*")&lt;ROW(J108)-5,"",INDEX(J:J,SMALL(IF(J$6:J$207&lt;&gt;"",ROW(J$6:J$207)),ROWS(J$6:J108))))</f>
        <v/>
      </c>
      <c r="M108" s="43" t="str">
        <f t="array" ref="M108">IF(COUNTIF($J$6:$J$207,"?*")&lt;ROW(K108)-5,"",INDEX(K:K,SMALL(IF(K$6:K$207&lt;&gt;"",ROW(K$6:K$207)),ROWS(K$6:K108))))</f>
        <v/>
      </c>
    </row>
    <row r="109" spans="2:13" x14ac:dyDescent="0.25">
      <c r="J109" s="9" t="str">
        <f>IF(AND('Covered Services'!Q113&lt;&gt;1,'Covered Services'!E113="Emergency",'Covered Services'!B113&gt;0),'Covered Services'!B113,"")</f>
        <v/>
      </c>
      <c r="K109" s="76" t="str">
        <f>IF(J109="","",'Covered Services'!D113)</f>
        <v/>
      </c>
      <c r="L109" s="43" t="str">
        <f t="array" ref="L109">IF(COUNTIF($J$6:$J$207,"?*")&lt;ROW(J109)-5,"",INDEX(J:J,SMALL(IF(J$6:J$207&lt;&gt;"",ROW(J$6:J$207)),ROWS(J$6:J109))))</f>
        <v/>
      </c>
      <c r="M109" s="43" t="str">
        <f t="array" ref="M109">IF(COUNTIF($J$6:$J$207,"?*")&lt;ROW(K109)-5,"",INDEX(K:K,SMALL(IF(K$6:K$207&lt;&gt;"",ROW(K$6:K$207)),ROWS(K$6:K109))))</f>
        <v/>
      </c>
    </row>
    <row r="110" spans="2:13" x14ac:dyDescent="0.25">
      <c r="J110" s="9" t="str">
        <f>IF(AND('Covered Services'!Q114&lt;&gt;1,'Covered Services'!E114="Emergency",'Covered Services'!B114&gt;0),'Covered Services'!B114,"")</f>
        <v/>
      </c>
      <c r="K110" s="76" t="str">
        <f>IF(J110="","",'Covered Services'!D114)</f>
        <v/>
      </c>
      <c r="L110" s="43" t="str">
        <f t="array" ref="L110">IF(COUNTIF($J$6:$J$207,"?*")&lt;ROW(J110)-5,"",INDEX(J:J,SMALL(IF(J$6:J$207&lt;&gt;"",ROW(J$6:J$207)),ROWS(J$6:J110))))</f>
        <v/>
      </c>
      <c r="M110" s="43" t="str">
        <f t="array" ref="M110">IF(COUNTIF($J$6:$J$207,"?*")&lt;ROW(K110)-5,"",INDEX(K:K,SMALL(IF(K$6:K$207&lt;&gt;"",ROW(K$6:K$207)),ROWS(K$6:K110))))</f>
        <v/>
      </c>
    </row>
    <row r="111" spans="2:13" x14ac:dyDescent="0.25">
      <c r="J111" s="9" t="str">
        <f>IF(AND('Covered Services'!Q115&lt;&gt;1,'Covered Services'!E115="Emergency",'Covered Services'!B115&gt;0),'Covered Services'!B115,"")</f>
        <v/>
      </c>
      <c r="K111" s="76" t="str">
        <f>IF(J111="","",'Covered Services'!D115)</f>
        <v/>
      </c>
      <c r="L111" s="43" t="str">
        <f t="array" ref="L111">IF(COUNTIF($J$6:$J$207,"?*")&lt;ROW(J111)-5,"",INDEX(J:J,SMALL(IF(J$6:J$207&lt;&gt;"",ROW(J$6:J$207)),ROWS(J$6:J111))))</f>
        <v/>
      </c>
      <c r="M111" s="43" t="str">
        <f t="array" ref="M111">IF(COUNTIF($J$6:$J$207,"?*")&lt;ROW(K111)-5,"",INDEX(K:K,SMALL(IF(K$6:K$207&lt;&gt;"",ROW(K$6:K$207)),ROWS(K$6:K111))))</f>
        <v/>
      </c>
    </row>
    <row r="112" spans="2:13" x14ac:dyDescent="0.25">
      <c r="J112" s="9" t="str">
        <f>IF(AND('Covered Services'!Q116&lt;&gt;1,'Covered Services'!E116="Emergency",'Covered Services'!B116&gt;0),'Covered Services'!B116,"")</f>
        <v/>
      </c>
      <c r="K112" s="76" t="str">
        <f>IF(J112="","",'Covered Services'!D116)</f>
        <v/>
      </c>
      <c r="L112" s="43" t="str">
        <f t="array" ref="L112">IF(COUNTIF($J$6:$J$207,"?*")&lt;ROW(J112)-5,"",INDEX(J:J,SMALL(IF(J$6:J$207&lt;&gt;"",ROW(J$6:J$207)),ROWS(J$6:J112))))</f>
        <v/>
      </c>
      <c r="M112" s="43" t="str">
        <f t="array" ref="M112">IF(COUNTIF($J$6:$J$207,"?*")&lt;ROW(K112)-5,"",INDEX(K:K,SMALL(IF(K$6:K$207&lt;&gt;"",ROW(K$6:K$207)),ROWS(K$6:K112))))</f>
        <v/>
      </c>
    </row>
    <row r="113" spans="10:13" x14ac:dyDescent="0.25">
      <c r="J113" s="9" t="str">
        <f>IF(AND('Covered Services'!Q117&lt;&gt;1,'Covered Services'!E117="Emergency",'Covered Services'!B117&gt;0),'Covered Services'!B117,"")</f>
        <v/>
      </c>
      <c r="K113" s="76" t="str">
        <f>IF(J113="","",'Covered Services'!D117)</f>
        <v/>
      </c>
      <c r="L113" s="43" t="str">
        <f t="array" ref="L113">IF(COUNTIF($J$6:$J$207,"?*")&lt;ROW(J113)-5,"",INDEX(J:J,SMALL(IF(J$6:J$207&lt;&gt;"",ROW(J$6:J$207)),ROWS(J$6:J113))))</f>
        <v/>
      </c>
      <c r="M113" s="43" t="str">
        <f t="array" ref="M113">IF(COUNTIF($J$6:$J$207,"?*")&lt;ROW(K113)-5,"",INDEX(K:K,SMALL(IF(K$6:K$207&lt;&gt;"",ROW(K$6:K$207)),ROWS(K$6:K113))))</f>
        <v/>
      </c>
    </row>
    <row r="114" spans="10:13" x14ac:dyDescent="0.25">
      <c r="J114" s="9" t="str">
        <f>IF(AND('Covered Services'!Q118&lt;&gt;1,'Covered Services'!E118="Emergency",'Covered Services'!B118&gt;0),'Covered Services'!B118,"")</f>
        <v/>
      </c>
      <c r="K114" s="76" t="str">
        <f>IF(J114="","",'Covered Services'!D118)</f>
        <v/>
      </c>
      <c r="L114" s="43" t="str">
        <f t="array" ref="L114">IF(COUNTIF($J$6:$J$207,"?*")&lt;ROW(J114)-5,"",INDEX(J:J,SMALL(IF(J$6:J$207&lt;&gt;"",ROW(J$6:J$207)),ROWS(J$6:J114))))</f>
        <v/>
      </c>
      <c r="M114" s="43" t="str">
        <f t="array" ref="M114">IF(COUNTIF($J$6:$J$207,"?*")&lt;ROW(K114)-5,"",INDEX(K:K,SMALL(IF(K$6:K$207&lt;&gt;"",ROW(K$6:K$207)),ROWS(K$6:K114))))</f>
        <v/>
      </c>
    </row>
    <row r="115" spans="10:13" x14ac:dyDescent="0.25">
      <c r="J115" s="9" t="str">
        <f>IF(AND('Covered Services'!Q119&lt;&gt;1,'Covered Services'!E119="Emergency",'Covered Services'!B119&gt;0),'Covered Services'!B119,"")</f>
        <v/>
      </c>
      <c r="K115" s="76" t="str">
        <f>IF(J115="","",'Covered Services'!D119)</f>
        <v/>
      </c>
      <c r="L115" s="43" t="str">
        <f t="array" ref="L115">IF(COUNTIF($J$6:$J$207,"?*")&lt;ROW(J115)-5,"",INDEX(J:J,SMALL(IF(J$6:J$207&lt;&gt;"",ROW(J$6:J$207)),ROWS(J$6:J115))))</f>
        <v/>
      </c>
      <c r="M115" s="43" t="str">
        <f t="array" ref="M115">IF(COUNTIF($J$6:$J$207,"?*")&lt;ROW(K115)-5,"",INDEX(K:K,SMALL(IF(K$6:K$207&lt;&gt;"",ROW(K$6:K$207)),ROWS(K$6:K115))))</f>
        <v/>
      </c>
    </row>
    <row r="116" spans="10:13" x14ac:dyDescent="0.25">
      <c r="J116" s="9" t="str">
        <f>IF(AND('Covered Services'!Q120&lt;&gt;1,'Covered Services'!E120="Emergency",'Covered Services'!B120&gt;0),'Covered Services'!B120,"")</f>
        <v/>
      </c>
      <c r="K116" s="76" t="str">
        <f>IF(J116="","",'Covered Services'!D120)</f>
        <v/>
      </c>
      <c r="L116" s="43" t="str">
        <f t="array" ref="L116">IF(COUNTIF($J$6:$J$207,"?*")&lt;ROW(J116)-5,"",INDEX(J:J,SMALL(IF(J$6:J$207&lt;&gt;"",ROW(J$6:J$207)),ROWS(J$6:J116))))</f>
        <v/>
      </c>
      <c r="M116" s="43" t="str">
        <f t="array" ref="M116">IF(COUNTIF($J$6:$J$207,"?*")&lt;ROW(K116)-5,"",INDEX(K:K,SMALL(IF(K$6:K$207&lt;&gt;"",ROW(K$6:K$207)),ROWS(K$6:K116))))</f>
        <v/>
      </c>
    </row>
    <row r="117" spans="10:13" x14ac:dyDescent="0.25">
      <c r="J117" s="9" t="str">
        <f>IF(AND('Covered Services'!Q121&lt;&gt;1,'Covered Services'!E121="Emergency",'Covered Services'!B121&gt;0),'Covered Services'!B121,"")</f>
        <v/>
      </c>
      <c r="K117" s="76" t="str">
        <f>IF(J117="","",'Covered Services'!D121)</f>
        <v/>
      </c>
      <c r="L117" s="43" t="str">
        <f t="array" ref="L117">IF(COUNTIF($J$6:$J$207,"?*")&lt;ROW(J117)-5,"",INDEX(J:J,SMALL(IF(J$6:J$207&lt;&gt;"",ROW(J$6:J$207)),ROWS(J$6:J117))))</f>
        <v/>
      </c>
      <c r="M117" s="43" t="str">
        <f t="array" ref="M117">IF(COUNTIF($J$6:$J$207,"?*")&lt;ROW(K117)-5,"",INDEX(K:K,SMALL(IF(K$6:K$207&lt;&gt;"",ROW(K$6:K$207)),ROWS(K$6:K117))))</f>
        <v/>
      </c>
    </row>
    <row r="118" spans="10:13" x14ac:dyDescent="0.25">
      <c r="J118" s="9" t="str">
        <f>IF(AND('Covered Services'!Q122&lt;&gt;1,'Covered Services'!E122="Emergency",'Covered Services'!B122&gt;0),'Covered Services'!B122,"")</f>
        <v/>
      </c>
      <c r="K118" s="76" t="str">
        <f>IF(J118="","",'Covered Services'!D122)</f>
        <v/>
      </c>
      <c r="L118" s="43" t="str">
        <f t="array" ref="L118">IF(COUNTIF($J$6:$J$207,"?*")&lt;ROW(J118)-5,"",INDEX(J:J,SMALL(IF(J$6:J$207&lt;&gt;"",ROW(J$6:J$207)),ROWS(J$6:J118))))</f>
        <v/>
      </c>
      <c r="M118" s="43" t="str">
        <f t="array" ref="M118">IF(COUNTIF($J$6:$J$207,"?*")&lt;ROW(K118)-5,"",INDEX(K:K,SMALL(IF(K$6:K$207&lt;&gt;"",ROW(K$6:K$207)),ROWS(K$6:K118))))</f>
        <v/>
      </c>
    </row>
    <row r="119" spans="10:13" x14ac:dyDescent="0.25">
      <c r="J119" s="9" t="str">
        <f>IF(AND('Covered Services'!Q123&lt;&gt;1,'Covered Services'!E123="Emergency",'Covered Services'!B123&gt;0),'Covered Services'!B123,"")</f>
        <v/>
      </c>
      <c r="K119" s="76" t="str">
        <f>IF(J119="","",'Covered Services'!D123)</f>
        <v/>
      </c>
      <c r="L119" s="43" t="str">
        <f t="array" ref="L119">IF(COUNTIF($J$6:$J$207,"?*")&lt;ROW(J119)-5,"",INDEX(J:J,SMALL(IF(J$6:J$207&lt;&gt;"",ROW(J$6:J$207)),ROWS(J$6:J119))))</f>
        <v/>
      </c>
      <c r="M119" s="43" t="str">
        <f t="array" ref="M119">IF(COUNTIF($J$6:$J$207,"?*")&lt;ROW(K119)-5,"",INDEX(K:K,SMALL(IF(K$6:K$207&lt;&gt;"",ROW(K$6:K$207)),ROWS(K$6:K119))))</f>
        <v/>
      </c>
    </row>
    <row r="120" spans="10:13" x14ac:dyDescent="0.25">
      <c r="J120" s="9" t="str">
        <f>IF(AND('Covered Services'!Q124&lt;&gt;1,'Covered Services'!E124="Emergency",'Covered Services'!B124&gt;0),'Covered Services'!B124,"")</f>
        <v/>
      </c>
      <c r="K120" s="76" t="str">
        <f>IF(J120="","",'Covered Services'!D124)</f>
        <v/>
      </c>
      <c r="L120" s="43" t="str">
        <f t="array" ref="L120">IF(COUNTIF($J$6:$J$207,"?*")&lt;ROW(J120)-5,"",INDEX(J:J,SMALL(IF(J$6:J$207&lt;&gt;"",ROW(J$6:J$207)),ROWS(J$6:J120))))</f>
        <v/>
      </c>
      <c r="M120" s="43" t="str">
        <f t="array" ref="M120">IF(COUNTIF($J$6:$J$207,"?*")&lt;ROW(K120)-5,"",INDEX(K:K,SMALL(IF(K$6:K$207&lt;&gt;"",ROW(K$6:K$207)),ROWS(K$6:K120))))</f>
        <v/>
      </c>
    </row>
    <row r="121" spans="10:13" x14ac:dyDescent="0.25">
      <c r="J121" s="9" t="str">
        <f>IF(AND('Covered Services'!Q125&lt;&gt;1,'Covered Services'!E125="Emergency",'Covered Services'!B125&gt;0),'Covered Services'!B125,"")</f>
        <v/>
      </c>
      <c r="K121" s="76" t="str">
        <f>IF(J121="","",'Covered Services'!D125)</f>
        <v/>
      </c>
      <c r="L121" s="43" t="str">
        <f t="array" ref="L121">IF(COUNTIF($J$6:$J$207,"?*")&lt;ROW(J121)-5,"",INDEX(J:J,SMALL(IF(J$6:J$207&lt;&gt;"",ROW(J$6:J$207)),ROWS(J$6:J121))))</f>
        <v/>
      </c>
      <c r="M121" s="43" t="str">
        <f t="array" ref="M121">IF(COUNTIF($J$6:$J$207,"?*")&lt;ROW(K121)-5,"",INDEX(K:K,SMALL(IF(K$6:K$207&lt;&gt;"",ROW(K$6:K$207)),ROWS(K$6:K121))))</f>
        <v/>
      </c>
    </row>
    <row r="122" spans="10:13" x14ac:dyDescent="0.25">
      <c r="J122" s="9" t="str">
        <f>IF(AND('Covered Services'!Q126&lt;&gt;1,'Covered Services'!E126="Emergency",'Covered Services'!B126&gt;0),'Covered Services'!B126,"")</f>
        <v/>
      </c>
      <c r="K122" s="76" t="str">
        <f>IF(J122="","",'Covered Services'!D126)</f>
        <v/>
      </c>
      <c r="L122" s="43" t="str">
        <f t="array" ref="L122">IF(COUNTIF($J$6:$J$207,"?*")&lt;ROW(J122)-5,"",INDEX(J:J,SMALL(IF(J$6:J$207&lt;&gt;"",ROW(J$6:J$207)),ROWS(J$6:J122))))</f>
        <v/>
      </c>
      <c r="M122" s="43" t="str">
        <f t="array" ref="M122">IF(COUNTIF($J$6:$J$207,"?*")&lt;ROW(K122)-5,"",INDEX(K:K,SMALL(IF(K$6:K$207&lt;&gt;"",ROW(K$6:K$207)),ROWS(K$6:K122))))</f>
        <v/>
      </c>
    </row>
    <row r="123" spans="10:13" x14ac:dyDescent="0.25">
      <c r="J123" s="9" t="str">
        <f>IF(AND('Covered Services'!Q127&lt;&gt;1,'Covered Services'!E127="Emergency",'Covered Services'!B127&gt;0),'Covered Services'!B127,"")</f>
        <v/>
      </c>
      <c r="K123" s="76" t="str">
        <f>IF(J123="","",'Covered Services'!D127)</f>
        <v/>
      </c>
      <c r="L123" s="43" t="str">
        <f t="array" ref="L123">IF(COUNTIF($J$6:$J$207,"?*")&lt;ROW(J123)-5,"",INDEX(J:J,SMALL(IF(J$6:J$207&lt;&gt;"",ROW(J$6:J$207)),ROWS(J$6:J123))))</f>
        <v/>
      </c>
      <c r="M123" s="43" t="str">
        <f t="array" ref="M123">IF(COUNTIF($J$6:$J$207,"?*")&lt;ROW(K123)-5,"",INDEX(K:K,SMALL(IF(K$6:K$207&lt;&gt;"",ROW(K$6:K$207)),ROWS(K$6:K123))))</f>
        <v/>
      </c>
    </row>
    <row r="124" spans="10:13" x14ac:dyDescent="0.25">
      <c r="J124" s="9" t="str">
        <f>IF(AND('Covered Services'!Q128&lt;&gt;1,'Covered Services'!E128="Emergency",'Covered Services'!B128&gt;0),'Covered Services'!B128,"")</f>
        <v/>
      </c>
      <c r="K124" s="76" t="str">
        <f>IF(J124="","",'Covered Services'!D128)</f>
        <v/>
      </c>
      <c r="L124" s="43" t="str">
        <f t="array" ref="L124">IF(COUNTIF($J$6:$J$207,"?*")&lt;ROW(J124)-5,"",INDEX(J:J,SMALL(IF(J$6:J$207&lt;&gt;"",ROW(J$6:J$207)),ROWS(J$6:J124))))</f>
        <v/>
      </c>
      <c r="M124" s="43" t="str">
        <f t="array" ref="M124">IF(COUNTIF($J$6:$J$207,"?*")&lt;ROW(K124)-5,"",INDEX(K:K,SMALL(IF(K$6:K$207&lt;&gt;"",ROW(K$6:K$207)),ROWS(K$6:K124))))</f>
        <v/>
      </c>
    </row>
    <row r="125" spans="10:13" x14ac:dyDescent="0.25">
      <c r="J125" s="9" t="str">
        <f>IF(AND('Covered Services'!Q129&lt;&gt;1,'Covered Services'!E129="Emergency",'Covered Services'!B129&gt;0),'Covered Services'!B129,"")</f>
        <v/>
      </c>
      <c r="K125" s="76" t="str">
        <f>IF(J125="","",'Covered Services'!D129)</f>
        <v/>
      </c>
      <c r="L125" s="43" t="str">
        <f t="array" ref="L125">IF(COUNTIF($J$6:$J$207,"?*")&lt;ROW(J125)-5,"",INDEX(J:J,SMALL(IF(J$6:J$207&lt;&gt;"",ROW(J$6:J$207)),ROWS(J$6:J125))))</f>
        <v/>
      </c>
      <c r="M125" s="43" t="str">
        <f t="array" ref="M125">IF(COUNTIF($J$6:$J$207,"?*")&lt;ROW(K125)-5,"",INDEX(K:K,SMALL(IF(K$6:K$207&lt;&gt;"",ROW(K$6:K$207)),ROWS(K$6:K125))))</f>
        <v/>
      </c>
    </row>
    <row r="126" spans="10:13" x14ac:dyDescent="0.25">
      <c r="J126" s="9" t="str">
        <f>IF(AND('Covered Services'!Q130&lt;&gt;1,'Covered Services'!E130="Emergency",'Covered Services'!B130&gt;0),'Covered Services'!B130,"")</f>
        <v/>
      </c>
      <c r="K126" s="76" t="str">
        <f>IF(J126="","",'Covered Services'!D130)</f>
        <v/>
      </c>
      <c r="L126" s="43" t="str">
        <f t="array" ref="L126">IF(COUNTIF($J$6:$J$207,"?*")&lt;ROW(J126)-5,"",INDEX(J:J,SMALL(IF(J$6:J$207&lt;&gt;"",ROW(J$6:J$207)),ROWS(J$6:J126))))</f>
        <v/>
      </c>
      <c r="M126" s="43" t="str">
        <f t="array" ref="M126">IF(COUNTIF($J$6:$J$207,"?*")&lt;ROW(K126)-5,"",INDEX(K:K,SMALL(IF(K$6:K$207&lt;&gt;"",ROW(K$6:K$207)),ROWS(K$6:K126))))</f>
        <v/>
      </c>
    </row>
    <row r="127" spans="10:13" x14ac:dyDescent="0.25">
      <c r="J127" s="9" t="str">
        <f>IF(AND('Covered Services'!Q131&lt;&gt;1,'Covered Services'!E131="Emergency",'Covered Services'!B131&gt;0),'Covered Services'!B131,"")</f>
        <v/>
      </c>
      <c r="K127" s="76" t="str">
        <f>IF(J127="","",'Covered Services'!D131)</f>
        <v/>
      </c>
      <c r="L127" s="43" t="str">
        <f t="array" ref="L127">IF(COUNTIF($J$6:$J$207,"?*")&lt;ROW(J127)-5,"",INDEX(J:J,SMALL(IF(J$6:J$207&lt;&gt;"",ROW(J$6:J$207)),ROWS(J$6:J127))))</f>
        <v/>
      </c>
      <c r="M127" s="43" t="str">
        <f t="array" ref="M127">IF(COUNTIF($J$6:$J$207,"?*")&lt;ROW(K127)-5,"",INDEX(K:K,SMALL(IF(K$6:K$207&lt;&gt;"",ROW(K$6:K$207)),ROWS(K$6:K127))))</f>
        <v/>
      </c>
    </row>
    <row r="128" spans="10:13" x14ac:dyDescent="0.25">
      <c r="J128" s="9" t="str">
        <f>IF(AND('Covered Services'!Q132&lt;&gt;1,'Covered Services'!E132="Emergency",'Covered Services'!B132&gt;0),'Covered Services'!B132,"")</f>
        <v/>
      </c>
      <c r="K128" s="76" t="str">
        <f>IF(J128="","",'Covered Services'!D132)</f>
        <v/>
      </c>
      <c r="L128" s="43" t="str">
        <f t="array" ref="L128">IF(COUNTIF($J$6:$J$207,"?*")&lt;ROW(J128)-5,"",INDEX(J:J,SMALL(IF(J$6:J$207&lt;&gt;"",ROW(J$6:J$207)),ROWS(J$6:J128))))</f>
        <v/>
      </c>
      <c r="M128" s="43" t="str">
        <f t="array" ref="M128">IF(COUNTIF($J$6:$J$207,"?*")&lt;ROW(K128)-5,"",INDEX(K:K,SMALL(IF(K$6:K$207&lt;&gt;"",ROW(K$6:K$207)),ROWS(K$6:K128))))</f>
        <v/>
      </c>
    </row>
    <row r="129" spans="10:13" x14ac:dyDescent="0.25">
      <c r="J129" s="9" t="str">
        <f>IF(AND('Covered Services'!Q133&lt;&gt;1,'Covered Services'!E133="Emergency",'Covered Services'!B133&gt;0),'Covered Services'!B133,"")</f>
        <v/>
      </c>
      <c r="K129" s="76" t="str">
        <f>IF(J129="","",'Covered Services'!D133)</f>
        <v/>
      </c>
      <c r="L129" s="43" t="str">
        <f t="array" ref="L129">IF(COUNTIF($J$6:$J$207,"?*")&lt;ROW(J129)-5,"",INDEX(J:J,SMALL(IF(J$6:J$207&lt;&gt;"",ROW(J$6:J$207)),ROWS(J$6:J129))))</f>
        <v/>
      </c>
      <c r="M129" s="43" t="str">
        <f t="array" ref="M129">IF(COUNTIF($J$6:$J$207,"?*")&lt;ROW(K129)-5,"",INDEX(K:K,SMALL(IF(K$6:K$207&lt;&gt;"",ROW(K$6:K$207)),ROWS(K$6:K129))))</f>
        <v/>
      </c>
    </row>
    <row r="130" spans="10:13" x14ac:dyDescent="0.25">
      <c r="J130" s="9" t="str">
        <f>IF(AND('Covered Services'!Q134&lt;&gt;1,'Covered Services'!E134="Emergency",'Covered Services'!B134&gt;0),'Covered Services'!B134,"")</f>
        <v/>
      </c>
      <c r="K130" s="76" t="str">
        <f>IF(J130="","",'Covered Services'!D134)</f>
        <v/>
      </c>
      <c r="L130" s="43" t="str">
        <f t="array" ref="L130">IF(COUNTIF($J$6:$J$207,"?*")&lt;ROW(J130)-5,"",INDEX(J:J,SMALL(IF(J$6:J$207&lt;&gt;"",ROW(J$6:J$207)),ROWS(J$6:J130))))</f>
        <v/>
      </c>
      <c r="M130" s="43" t="str">
        <f t="array" ref="M130">IF(COUNTIF($J$6:$J$207,"?*")&lt;ROW(K130)-5,"",INDEX(K:K,SMALL(IF(K$6:K$207&lt;&gt;"",ROW(K$6:K$207)),ROWS(K$6:K130))))</f>
        <v/>
      </c>
    </row>
    <row r="131" spans="10:13" x14ac:dyDescent="0.25">
      <c r="J131" s="9" t="str">
        <f>IF(AND('Covered Services'!Q135&lt;&gt;1,'Covered Services'!E135="Emergency",'Covered Services'!B135&gt;0),'Covered Services'!B135,"")</f>
        <v/>
      </c>
      <c r="K131" s="76" t="str">
        <f>IF(J131="","",'Covered Services'!D135)</f>
        <v/>
      </c>
      <c r="L131" s="43" t="str">
        <f t="array" ref="L131">IF(COUNTIF($J$6:$J$207,"?*")&lt;ROW(J131)-5,"",INDEX(J:J,SMALL(IF(J$6:J$207&lt;&gt;"",ROW(J$6:J$207)),ROWS(J$6:J131))))</f>
        <v/>
      </c>
      <c r="M131" s="43" t="str">
        <f t="array" ref="M131">IF(COUNTIF($J$6:$J$207,"?*")&lt;ROW(K131)-5,"",INDEX(K:K,SMALL(IF(K$6:K$207&lt;&gt;"",ROW(K$6:K$207)),ROWS(K$6:K131))))</f>
        <v/>
      </c>
    </row>
    <row r="132" spans="10:13" x14ac:dyDescent="0.25">
      <c r="J132" s="9" t="str">
        <f>IF(AND('Covered Services'!Q136&lt;&gt;1,'Covered Services'!E136="Emergency",'Covered Services'!B136&gt;0),'Covered Services'!B136,"")</f>
        <v/>
      </c>
      <c r="K132" s="76" t="str">
        <f>IF(J132="","",'Covered Services'!D136)</f>
        <v/>
      </c>
      <c r="L132" s="43" t="str">
        <f t="array" ref="L132">IF(COUNTIF($J$6:$J$207,"?*")&lt;ROW(J132)-5,"",INDEX(J:J,SMALL(IF(J$6:J$207&lt;&gt;"",ROW(J$6:J$207)),ROWS(J$6:J132))))</f>
        <v/>
      </c>
      <c r="M132" s="43" t="str">
        <f t="array" ref="M132">IF(COUNTIF($J$6:$J$207,"?*")&lt;ROW(K132)-5,"",INDEX(K:K,SMALL(IF(K$6:K$207&lt;&gt;"",ROW(K$6:K$207)),ROWS(K$6:K132))))</f>
        <v/>
      </c>
    </row>
    <row r="133" spans="10:13" x14ac:dyDescent="0.25">
      <c r="J133" s="9" t="str">
        <f>IF(AND('Covered Services'!Q137&lt;&gt;1,'Covered Services'!E137="Emergency",'Covered Services'!B137&gt;0),'Covered Services'!B137,"")</f>
        <v/>
      </c>
      <c r="K133" s="76" t="str">
        <f>IF(J133="","",'Covered Services'!D137)</f>
        <v/>
      </c>
      <c r="L133" s="43" t="str">
        <f t="array" ref="L133">IF(COUNTIF($J$6:$J$207,"?*")&lt;ROW(J133)-5,"",INDEX(J:J,SMALL(IF(J$6:J$207&lt;&gt;"",ROW(J$6:J$207)),ROWS(J$6:J133))))</f>
        <v/>
      </c>
      <c r="M133" s="43" t="str">
        <f t="array" ref="M133">IF(COUNTIF($J$6:$J$207,"?*")&lt;ROW(K133)-5,"",INDEX(K:K,SMALL(IF(K$6:K$207&lt;&gt;"",ROW(K$6:K$207)),ROWS(K$6:K133))))</f>
        <v/>
      </c>
    </row>
    <row r="134" spans="10:13" x14ac:dyDescent="0.25">
      <c r="J134" s="9" t="str">
        <f>IF(AND('Covered Services'!Q138&lt;&gt;1,'Covered Services'!E138="Emergency",'Covered Services'!B138&gt;0),'Covered Services'!B138,"")</f>
        <v/>
      </c>
      <c r="K134" s="76" t="str">
        <f>IF(J134="","",'Covered Services'!D138)</f>
        <v/>
      </c>
      <c r="L134" s="43" t="str">
        <f t="array" ref="L134">IF(COUNTIF($J$6:$J$207,"?*")&lt;ROW(J134)-5,"",INDEX(J:J,SMALL(IF(J$6:J$207&lt;&gt;"",ROW(J$6:J$207)),ROWS(J$6:J134))))</f>
        <v/>
      </c>
      <c r="M134" s="43" t="str">
        <f t="array" ref="M134">IF(COUNTIF($J$6:$J$207,"?*")&lt;ROW(K134)-5,"",INDEX(K:K,SMALL(IF(K$6:K$207&lt;&gt;"",ROW(K$6:K$207)),ROWS(K$6:K134))))</f>
        <v/>
      </c>
    </row>
    <row r="135" spans="10:13" x14ac:dyDescent="0.25">
      <c r="J135" s="9" t="str">
        <f>IF(AND('Covered Services'!Q139&lt;&gt;1,'Covered Services'!E139="Emergency",'Covered Services'!B139&gt;0),'Covered Services'!B139,"")</f>
        <v/>
      </c>
      <c r="K135" s="76" t="str">
        <f>IF(J135="","",'Covered Services'!D139)</f>
        <v/>
      </c>
      <c r="L135" s="43" t="str">
        <f t="array" ref="L135">IF(COUNTIF($J$6:$J$207,"?*")&lt;ROW(J135)-5,"",INDEX(J:J,SMALL(IF(J$6:J$207&lt;&gt;"",ROW(J$6:J$207)),ROWS(J$6:J135))))</f>
        <v/>
      </c>
      <c r="M135" s="43" t="str">
        <f t="array" ref="M135">IF(COUNTIF($J$6:$J$207,"?*")&lt;ROW(K135)-5,"",INDEX(K:K,SMALL(IF(K$6:K$207&lt;&gt;"",ROW(K$6:K$207)),ROWS(K$6:K135))))</f>
        <v/>
      </c>
    </row>
    <row r="136" spans="10:13" x14ac:dyDescent="0.25">
      <c r="J136" s="9" t="str">
        <f>IF(AND('Covered Services'!Q140&lt;&gt;1,'Covered Services'!E140="Emergency",'Covered Services'!B140&gt;0),'Covered Services'!B140,"")</f>
        <v/>
      </c>
      <c r="K136" s="76" t="str">
        <f>IF(J136="","",'Covered Services'!D140)</f>
        <v/>
      </c>
      <c r="L136" s="43" t="str">
        <f t="array" ref="L136">IF(COUNTIF($J$6:$J$207,"?*")&lt;ROW(J136)-5,"",INDEX(J:J,SMALL(IF(J$6:J$207&lt;&gt;"",ROW(J$6:J$207)),ROWS(J$6:J136))))</f>
        <v/>
      </c>
      <c r="M136" s="43" t="str">
        <f t="array" ref="M136">IF(COUNTIF($J$6:$J$207,"?*")&lt;ROW(K136)-5,"",INDEX(K:K,SMALL(IF(K$6:K$207&lt;&gt;"",ROW(K$6:K$207)),ROWS(K$6:K136))))</f>
        <v/>
      </c>
    </row>
    <row r="137" spans="10:13" x14ac:dyDescent="0.25">
      <c r="J137" s="9" t="str">
        <f>IF(AND('Covered Services'!Q141&lt;&gt;1,'Covered Services'!E141="Emergency",'Covered Services'!B141&gt;0),'Covered Services'!B141,"")</f>
        <v/>
      </c>
      <c r="K137" s="76" t="str">
        <f>IF(J137="","",'Covered Services'!D141)</f>
        <v/>
      </c>
      <c r="L137" s="43" t="str">
        <f t="array" ref="L137">IF(COUNTIF($J$6:$J$207,"?*")&lt;ROW(J137)-5,"",INDEX(J:J,SMALL(IF(J$6:J$207&lt;&gt;"",ROW(J$6:J$207)),ROWS(J$6:J137))))</f>
        <v/>
      </c>
      <c r="M137" s="43" t="str">
        <f t="array" ref="M137">IF(COUNTIF($J$6:$J$207,"?*")&lt;ROW(K137)-5,"",INDEX(K:K,SMALL(IF(K$6:K$207&lt;&gt;"",ROW(K$6:K$207)),ROWS(K$6:K137))))</f>
        <v/>
      </c>
    </row>
    <row r="138" spans="10:13" x14ac:dyDescent="0.25">
      <c r="J138" s="9" t="str">
        <f>IF(AND('Covered Services'!Q142&lt;&gt;1,'Covered Services'!E142="Emergency",'Covered Services'!B142&gt;0),'Covered Services'!B142,"")</f>
        <v/>
      </c>
      <c r="K138" s="76" t="str">
        <f>IF(J138="","",'Covered Services'!D142)</f>
        <v/>
      </c>
      <c r="L138" s="43" t="str">
        <f t="array" ref="L138">IF(COUNTIF($J$6:$J$207,"?*")&lt;ROW(J138)-5,"",INDEX(J:J,SMALL(IF(J$6:J$207&lt;&gt;"",ROW(J$6:J$207)),ROWS(J$6:J138))))</f>
        <v/>
      </c>
      <c r="M138" s="43" t="str">
        <f t="array" ref="M138">IF(COUNTIF($J$6:$J$207,"?*")&lt;ROW(K138)-5,"",INDEX(K:K,SMALL(IF(K$6:K$207&lt;&gt;"",ROW(K$6:K$207)),ROWS(K$6:K138))))</f>
        <v/>
      </c>
    </row>
    <row r="139" spans="10:13" x14ac:dyDescent="0.25">
      <c r="J139" s="9" t="str">
        <f>IF(AND('Covered Services'!Q143&lt;&gt;1,'Covered Services'!E143="Emergency",'Covered Services'!B143&gt;0),'Covered Services'!B143,"")</f>
        <v/>
      </c>
      <c r="K139" s="76" t="str">
        <f>IF(J139="","",'Covered Services'!D143)</f>
        <v/>
      </c>
      <c r="L139" s="43" t="str">
        <f t="array" ref="L139">IF(COUNTIF($J$6:$J$207,"?*")&lt;ROW(J139)-5,"",INDEX(J:J,SMALL(IF(J$6:J$207&lt;&gt;"",ROW(J$6:J$207)),ROWS(J$6:J139))))</f>
        <v/>
      </c>
      <c r="M139" s="43" t="str">
        <f t="array" ref="M139">IF(COUNTIF($J$6:$J$207,"?*")&lt;ROW(K139)-5,"",INDEX(K:K,SMALL(IF(K$6:K$207&lt;&gt;"",ROW(K$6:K$207)),ROWS(K$6:K139))))</f>
        <v/>
      </c>
    </row>
    <row r="140" spans="10:13" x14ac:dyDescent="0.25">
      <c r="J140" s="9" t="str">
        <f>IF(AND('Covered Services'!Q144&lt;&gt;1,'Covered Services'!E144="Emergency",'Covered Services'!B144&gt;0),'Covered Services'!B144,"")</f>
        <v/>
      </c>
      <c r="K140" s="76" t="str">
        <f>IF(J140="","",'Covered Services'!D144)</f>
        <v/>
      </c>
      <c r="L140" s="43" t="str">
        <f t="array" ref="L140">IF(COUNTIF($J$6:$J$207,"?*")&lt;ROW(J140)-5,"",INDEX(J:J,SMALL(IF(J$6:J$207&lt;&gt;"",ROW(J$6:J$207)),ROWS(J$6:J140))))</f>
        <v/>
      </c>
      <c r="M140" s="43" t="str">
        <f t="array" ref="M140">IF(COUNTIF($J$6:$J$207,"?*")&lt;ROW(K140)-5,"",INDEX(K:K,SMALL(IF(K$6:K$207&lt;&gt;"",ROW(K$6:K$207)),ROWS(K$6:K140))))</f>
        <v/>
      </c>
    </row>
    <row r="141" spans="10:13" x14ac:dyDescent="0.25">
      <c r="J141" s="9" t="str">
        <f>IF(AND('Covered Services'!Q145&lt;&gt;1,'Covered Services'!E145="Emergency",'Covered Services'!B145&gt;0),'Covered Services'!B145,"")</f>
        <v/>
      </c>
      <c r="K141" s="76" t="str">
        <f>IF(J141="","",'Covered Services'!D145)</f>
        <v/>
      </c>
      <c r="L141" s="43" t="str">
        <f t="array" ref="L141">IF(COUNTIF($J$6:$J$207,"?*")&lt;ROW(J141)-5,"",INDEX(J:J,SMALL(IF(J$6:J$207&lt;&gt;"",ROW(J$6:J$207)),ROWS(J$6:J141))))</f>
        <v/>
      </c>
      <c r="M141" s="43" t="str">
        <f t="array" ref="M141">IF(COUNTIF($J$6:$J$207,"?*")&lt;ROW(K141)-5,"",INDEX(K:K,SMALL(IF(K$6:K$207&lt;&gt;"",ROW(K$6:K$207)),ROWS(K$6:K141))))</f>
        <v/>
      </c>
    </row>
    <row r="142" spans="10:13" x14ac:dyDescent="0.25">
      <c r="J142" s="9" t="str">
        <f>IF(AND('Covered Services'!Q146&lt;&gt;1,'Covered Services'!E146="Emergency",'Covered Services'!B146&gt;0),'Covered Services'!B146,"")</f>
        <v/>
      </c>
      <c r="K142" s="76" t="str">
        <f>IF(J142="","",'Covered Services'!D146)</f>
        <v/>
      </c>
      <c r="L142" s="43" t="str">
        <f t="array" ref="L142">IF(COUNTIF($J$6:$J$207,"?*")&lt;ROW(J142)-5,"",INDEX(J:J,SMALL(IF(J$6:J$207&lt;&gt;"",ROW(J$6:J$207)),ROWS(J$6:J142))))</f>
        <v/>
      </c>
      <c r="M142" s="43" t="str">
        <f t="array" ref="M142">IF(COUNTIF($J$6:$J$207,"?*")&lt;ROW(K142)-5,"",INDEX(K:K,SMALL(IF(K$6:K$207&lt;&gt;"",ROW(K$6:K$207)),ROWS(K$6:K142))))</f>
        <v/>
      </c>
    </row>
    <row r="143" spans="10:13" x14ac:dyDescent="0.25">
      <c r="J143" s="9" t="str">
        <f>IF(AND('Covered Services'!Q147&lt;&gt;1,'Covered Services'!E147="Emergency",'Covered Services'!B147&gt;0),'Covered Services'!B147,"")</f>
        <v/>
      </c>
      <c r="K143" s="76" t="str">
        <f>IF(J143="","",'Covered Services'!D147)</f>
        <v/>
      </c>
      <c r="L143" s="43" t="str">
        <f t="array" ref="L143">IF(COUNTIF($J$6:$J$207,"?*")&lt;ROW(J143)-5,"",INDEX(J:J,SMALL(IF(J$6:J$207&lt;&gt;"",ROW(J$6:J$207)),ROWS(J$6:J143))))</f>
        <v/>
      </c>
      <c r="M143" s="43" t="str">
        <f t="array" ref="M143">IF(COUNTIF($J$6:$J$207,"?*")&lt;ROW(K143)-5,"",INDEX(K:K,SMALL(IF(K$6:K$207&lt;&gt;"",ROW(K$6:K$207)),ROWS(K$6:K143))))</f>
        <v/>
      </c>
    </row>
    <row r="144" spans="10:13" x14ac:dyDescent="0.25">
      <c r="J144" s="9" t="str">
        <f>IF(AND('Covered Services'!Q148&lt;&gt;1,'Covered Services'!E148="Emergency",'Covered Services'!B148&gt;0),'Covered Services'!B148,"")</f>
        <v/>
      </c>
      <c r="K144" s="76" t="str">
        <f>IF(J144="","",'Covered Services'!D148)</f>
        <v/>
      </c>
      <c r="L144" s="43" t="str">
        <f t="array" ref="L144">IF(COUNTIF($J$6:$J$207,"?*")&lt;ROW(J144)-5,"",INDEX(J:J,SMALL(IF(J$6:J$207&lt;&gt;"",ROW(J$6:J$207)),ROWS(J$6:J144))))</f>
        <v/>
      </c>
      <c r="M144" s="43" t="str">
        <f t="array" ref="M144">IF(COUNTIF($J$6:$J$207,"?*")&lt;ROW(K144)-5,"",INDEX(K:K,SMALL(IF(K$6:K$207&lt;&gt;"",ROW(K$6:K$207)),ROWS(K$6:K144))))</f>
        <v/>
      </c>
    </row>
    <row r="145" spans="10:13" x14ac:dyDescent="0.25">
      <c r="J145" s="9" t="str">
        <f>IF(AND('Covered Services'!Q149&lt;&gt;1,'Covered Services'!E149="Emergency",'Covered Services'!B149&gt;0),'Covered Services'!B149,"")</f>
        <v/>
      </c>
      <c r="K145" s="76" t="str">
        <f>IF(J145="","",'Covered Services'!D149)</f>
        <v/>
      </c>
      <c r="L145" s="43" t="str">
        <f t="array" ref="L145">IF(COUNTIF($J$6:$J$207,"?*")&lt;ROW(J145)-5,"",INDEX(J:J,SMALL(IF(J$6:J$207&lt;&gt;"",ROW(J$6:J$207)),ROWS(J$6:J145))))</f>
        <v/>
      </c>
      <c r="M145" s="43" t="str">
        <f t="array" ref="M145">IF(COUNTIF($J$6:$J$207,"?*")&lt;ROW(K145)-5,"",INDEX(K:K,SMALL(IF(K$6:K$207&lt;&gt;"",ROW(K$6:K$207)),ROWS(K$6:K145))))</f>
        <v/>
      </c>
    </row>
    <row r="146" spans="10:13" x14ac:dyDescent="0.25">
      <c r="J146" s="9" t="str">
        <f>IF(AND('Covered Services'!Q150&lt;&gt;1,'Covered Services'!E150="Emergency",'Covered Services'!B150&gt;0),'Covered Services'!B150,"")</f>
        <v/>
      </c>
      <c r="K146" s="76" t="str">
        <f>IF(J146="","",'Covered Services'!D150)</f>
        <v/>
      </c>
      <c r="L146" s="43" t="str">
        <f t="array" ref="L146">IF(COUNTIF($J$6:$J$207,"?*")&lt;ROW(J146)-5,"",INDEX(J:J,SMALL(IF(J$6:J$207&lt;&gt;"",ROW(J$6:J$207)),ROWS(J$6:J146))))</f>
        <v/>
      </c>
      <c r="M146" s="43" t="str">
        <f t="array" ref="M146">IF(COUNTIF($J$6:$J$207,"?*")&lt;ROW(K146)-5,"",INDEX(K:K,SMALL(IF(K$6:K$207&lt;&gt;"",ROW(K$6:K$207)),ROWS(K$6:K146))))</f>
        <v/>
      </c>
    </row>
    <row r="147" spans="10:13" x14ac:dyDescent="0.25">
      <c r="J147" s="9" t="str">
        <f>IF(AND('Covered Services'!Q151&lt;&gt;1,'Covered Services'!E151="Emergency",'Covered Services'!B151&gt;0),'Covered Services'!B151,"")</f>
        <v/>
      </c>
      <c r="K147" s="76" t="str">
        <f>IF(J147="","",'Covered Services'!D151)</f>
        <v/>
      </c>
      <c r="L147" s="43" t="str">
        <f t="array" ref="L147">IF(COUNTIF($J$6:$J$207,"?*")&lt;ROW(J147)-5,"",INDEX(J:J,SMALL(IF(J$6:J$207&lt;&gt;"",ROW(J$6:J$207)),ROWS(J$6:J147))))</f>
        <v/>
      </c>
      <c r="M147" s="43" t="str">
        <f t="array" ref="M147">IF(COUNTIF($J$6:$J$207,"?*")&lt;ROW(K147)-5,"",INDEX(K:K,SMALL(IF(K$6:K$207&lt;&gt;"",ROW(K$6:K$207)),ROWS(K$6:K147))))</f>
        <v/>
      </c>
    </row>
    <row r="148" spans="10:13" x14ac:dyDescent="0.25">
      <c r="J148" s="9" t="str">
        <f>IF(AND('Covered Services'!Q152&lt;&gt;1,'Covered Services'!E152="Emergency",'Covered Services'!B152&gt;0),'Covered Services'!B152,"")</f>
        <v/>
      </c>
      <c r="K148" s="76" t="str">
        <f>IF(J148="","",'Covered Services'!D152)</f>
        <v/>
      </c>
      <c r="L148" s="43" t="str">
        <f t="array" ref="L148">IF(COUNTIF($J$6:$J$207,"?*")&lt;ROW(J148)-5,"",INDEX(J:J,SMALL(IF(J$6:J$207&lt;&gt;"",ROW(J$6:J$207)),ROWS(J$6:J148))))</f>
        <v/>
      </c>
      <c r="M148" s="43" t="str">
        <f t="array" ref="M148">IF(COUNTIF($J$6:$J$207,"?*")&lt;ROW(K148)-5,"",INDEX(K:K,SMALL(IF(K$6:K$207&lt;&gt;"",ROW(K$6:K$207)),ROWS(K$6:K148))))</f>
        <v/>
      </c>
    </row>
    <row r="149" spans="10:13" x14ac:dyDescent="0.25">
      <c r="J149" s="9" t="str">
        <f>IF(AND('Covered Services'!Q153&lt;&gt;1,'Covered Services'!E153="Emergency",'Covered Services'!B153&gt;0),'Covered Services'!B153,"")</f>
        <v/>
      </c>
      <c r="K149" s="76" t="str">
        <f>IF(J149="","",'Covered Services'!D153)</f>
        <v/>
      </c>
      <c r="L149" s="43" t="str">
        <f t="array" ref="L149">IF(COUNTIF($J$6:$J$207,"?*")&lt;ROW(J149)-5,"",INDEX(J:J,SMALL(IF(J$6:J$207&lt;&gt;"",ROW(J$6:J$207)),ROWS(J$6:J149))))</f>
        <v/>
      </c>
      <c r="M149" s="43" t="str">
        <f t="array" ref="M149">IF(COUNTIF($J$6:$J$207,"?*")&lt;ROW(K149)-5,"",INDEX(K:K,SMALL(IF(K$6:K$207&lt;&gt;"",ROW(K$6:K$207)),ROWS(K$6:K149))))</f>
        <v/>
      </c>
    </row>
    <row r="150" spans="10:13" x14ac:dyDescent="0.25">
      <c r="J150" s="9" t="str">
        <f>IF(AND('Covered Services'!Q154&lt;&gt;1,'Covered Services'!E154="Emergency",'Covered Services'!B154&gt;0),'Covered Services'!B154,"")</f>
        <v/>
      </c>
      <c r="K150" s="76" t="str">
        <f>IF(J150="","",'Covered Services'!D154)</f>
        <v/>
      </c>
      <c r="L150" s="43" t="str">
        <f t="array" ref="L150">IF(COUNTIF($J$6:$J$207,"?*")&lt;ROW(J150)-5,"",INDEX(J:J,SMALL(IF(J$6:J$207&lt;&gt;"",ROW(J$6:J$207)),ROWS(J$6:J150))))</f>
        <v/>
      </c>
      <c r="M150" s="43" t="str">
        <f t="array" ref="M150">IF(COUNTIF($J$6:$J$207,"?*")&lt;ROW(K150)-5,"",INDEX(K:K,SMALL(IF(K$6:K$207&lt;&gt;"",ROW(K$6:K$207)),ROWS(K$6:K150))))</f>
        <v/>
      </c>
    </row>
    <row r="151" spans="10:13" x14ac:dyDescent="0.25">
      <c r="J151" s="9" t="str">
        <f>IF(AND('Covered Services'!Q155&lt;&gt;1,'Covered Services'!E155="Emergency",'Covered Services'!B155&gt;0),'Covered Services'!B155,"")</f>
        <v/>
      </c>
      <c r="K151" s="76" t="str">
        <f>IF(J151="","",'Covered Services'!D155)</f>
        <v/>
      </c>
      <c r="L151" s="43" t="str">
        <f t="array" ref="L151">IF(COUNTIF($J$6:$J$207,"?*")&lt;ROW(J151)-5,"",INDEX(J:J,SMALL(IF(J$6:J$207&lt;&gt;"",ROW(J$6:J$207)),ROWS(J$6:J151))))</f>
        <v/>
      </c>
      <c r="M151" s="43" t="str">
        <f t="array" ref="M151">IF(COUNTIF($J$6:$J$207,"?*")&lt;ROW(K151)-5,"",INDEX(K:K,SMALL(IF(K$6:K$207&lt;&gt;"",ROW(K$6:K$207)),ROWS(K$6:K151))))</f>
        <v/>
      </c>
    </row>
    <row r="152" spans="10:13" x14ac:dyDescent="0.25">
      <c r="J152" s="9" t="str">
        <f>IF(AND('Covered Services'!Q156&lt;&gt;1,'Covered Services'!E156="Emergency",'Covered Services'!B156&gt;0),'Covered Services'!B156,"")</f>
        <v/>
      </c>
      <c r="K152" s="76" t="str">
        <f>IF(J152="","",'Covered Services'!D156)</f>
        <v/>
      </c>
      <c r="L152" s="43" t="str">
        <f t="array" ref="L152">IF(COUNTIF($J$6:$J$207,"?*")&lt;ROW(J152)-5,"",INDEX(J:J,SMALL(IF(J$6:J$207&lt;&gt;"",ROW(J$6:J$207)),ROWS(J$6:J152))))</f>
        <v/>
      </c>
      <c r="M152" s="43" t="str">
        <f t="array" ref="M152">IF(COUNTIF($J$6:$J$207,"?*")&lt;ROW(K152)-5,"",INDEX(K:K,SMALL(IF(K$6:K$207&lt;&gt;"",ROW(K$6:K$207)),ROWS(K$6:K152))))</f>
        <v/>
      </c>
    </row>
    <row r="153" spans="10:13" x14ac:dyDescent="0.25">
      <c r="J153" s="9" t="str">
        <f>IF(AND('Covered Services'!Q157&lt;&gt;1,'Covered Services'!E157="Emergency",'Covered Services'!B157&gt;0),'Covered Services'!B157,"")</f>
        <v/>
      </c>
      <c r="K153" s="76" t="str">
        <f>IF(J153="","",'Covered Services'!D157)</f>
        <v/>
      </c>
      <c r="L153" s="43" t="str">
        <f t="array" ref="L153">IF(COUNTIF($J$6:$J$207,"?*")&lt;ROW(J153)-5,"",INDEX(J:J,SMALL(IF(J$6:J$207&lt;&gt;"",ROW(J$6:J$207)),ROWS(J$6:J153))))</f>
        <v/>
      </c>
      <c r="M153" s="43" t="str">
        <f t="array" ref="M153">IF(COUNTIF($J$6:$J$207,"?*")&lt;ROW(K153)-5,"",INDEX(K:K,SMALL(IF(K$6:K$207&lt;&gt;"",ROW(K$6:K$207)),ROWS(K$6:K153))))</f>
        <v/>
      </c>
    </row>
    <row r="154" spans="10:13" x14ac:dyDescent="0.25">
      <c r="J154" s="9" t="str">
        <f>IF(AND('Covered Services'!Q158&lt;&gt;1,'Covered Services'!E158="Emergency",'Covered Services'!B158&gt;0),'Covered Services'!B158,"")</f>
        <v/>
      </c>
      <c r="K154" s="76" t="str">
        <f>IF(J154="","",'Covered Services'!D158)</f>
        <v/>
      </c>
      <c r="L154" s="43" t="str">
        <f t="array" ref="L154">IF(COUNTIF($J$6:$J$207,"?*")&lt;ROW(J154)-5,"",INDEX(J:J,SMALL(IF(J$6:J$207&lt;&gt;"",ROW(J$6:J$207)),ROWS(J$6:J154))))</f>
        <v/>
      </c>
      <c r="M154" s="43" t="str">
        <f t="array" ref="M154">IF(COUNTIF($J$6:$J$207,"?*")&lt;ROW(K154)-5,"",INDEX(K:K,SMALL(IF(K$6:K$207&lt;&gt;"",ROW(K$6:K$207)),ROWS(K$6:K154))))</f>
        <v/>
      </c>
    </row>
    <row r="155" spans="10:13" x14ac:dyDescent="0.25">
      <c r="J155" s="9" t="str">
        <f>IF(AND('Covered Services'!Q159&lt;&gt;1,'Covered Services'!E159="Emergency",'Covered Services'!B159&gt;0),'Covered Services'!B159,"")</f>
        <v/>
      </c>
      <c r="K155" s="76" t="str">
        <f>IF(J155="","",'Covered Services'!D159)</f>
        <v/>
      </c>
      <c r="L155" s="43" t="str">
        <f t="array" ref="L155">IF(COUNTIF($J$6:$J$207,"?*")&lt;ROW(J155)-5,"",INDEX(J:J,SMALL(IF(J$6:J$207&lt;&gt;"",ROW(J$6:J$207)),ROWS(J$6:J155))))</f>
        <v/>
      </c>
      <c r="M155" s="43" t="str">
        <f t="array" ref="M155">IF(COUNTIF($J$6:$J$207,"?*")&lt;ROW(K155)-5,"",INDEX(K:K,SMALL(IF(K$6:K$207&lt;&gt;"",ROW(K$6:K$207)),ROWS(K$6:K155))))</f>
        <v/>
      </c>
    </row>
    <row r="156" spans="10:13" x14ac:dyDescent="0.25">
      <c r="J156" s="9" t="str">
        <f>IF(AND('Covered Services'!Q160&lt;&gt;1,'Covered Services'!E160="Emergency",'Covered Services'!B160&gt;0),'Covered Services'!B160,"")</f>
        <v/>
      </c>
      <c r="K156" s="76" t="str">
        <f>IF(J156="","",'Covered Services'!D160)</f>
        <v/>
      </c>
      <c r="L156" s="43" t="str">
        <f t="array" ref="L156">IF(COUNTIF($J$6:$J$207,"?*")&lt;ROW(J156)-5,"",INDEX(J:J,SMALL(IF(J$6:J$207&lt;&gt;"",ROW(J$6:J$207)),ROWS(J$6:J156))))</f>
        <v/>
      </c>
      <c r="M156" s="43" t="str">
        <f t="array" ref="M156">IF(COUNTIF($J$6:$J$207,"?*")&lt;ROW(K156)-5,"",INDEX(K:K,SMALL(IF(K$6:K$207&lt;&gt;"",ROW(K$6:K$207)),ROWS(K$6:K156))))</f>
        <v/>
      </c>
    </row>
    <row r="157" spans="10:13" x14ac:dyDescent="0.25">
      <c r="J157" s="9" t="str">
        <f>IF(AND('Covered Services'!Q161&lt;&gt;1,'Covered Services'!E161="Emergency",'Covered Services'!B161&gt;0),'Covered Services'!B161,"")</f>
        <v/>
      </c>
      <c r="K157" s="76" t="str">
        <f>IF(J157="","",'Covered Services'!D161)</f>
        <v/>
      </c>
      <c r="L157" s="43" t="str">
        <f t="array" ref="L157">IF(COUNTIF($J$6:$J$207,"?*")&lt;ROW(J157)-5,"",INDEX(J:J,SMALL(IF(J$6:J$207&lt;&gt;"",ROW(J$6:J$207)),ROWS(J$6:J157))))</f>
        <v/>
      </c>
      <c r="M157" s="43" t="str">
        <f t="array" ref="M157">IF(COUNTIF($J$6:$J$207,"?*")&lt;ROW(K157)-5,"",INDEX(K:K,SMALL(IF(K$6:K$207&lt;&gt;"",ROW(K$6:K$207)),ROWS(K$6:K157))))</f>
        <v/>
      </c>
    </row>
    <row r="158" spans="10:13" x14ac:dyDescent="0.25">
      <c r="J158" s="9" t="str">
        <f>IF(AND('Covered Services'!Q162&lt;&gt;1,'Covered Services'!E162="Emergency",'Covered Services'!B162&gt;0),'Covered Services'!B162,"")</f>
        <v/>
      </c>
      <c r="K158" s="76" t="str">
        <f>IF(J158="","",'Covered Services'!D162)</f>
        <v/>
      </c>
      <c r="L158" s="43" t="str">
        <f t="array" ref="L158">IF(COUNTIF($J$6:$J$207,"?*")&lt;ROW(J158)-5,"",INDEX(J:J,SMALL(IF(J$6:J$207&lt;&gt;"",ROW(J$6:J$207)),ROWS(J$6:J158))))</f>
        <v/>
      </c>
      <c r="M158" s="43" t="str">
        <f t="array" ref="M158">IF(COUNTIF($J$6:$J$207,"?*")&lt;ROW(K158)-5,"",INDEX(K:K,SMALL(IF(K$6:K$207&lt;&gt;"",ROW(K$6:K$207)),ROWS(K$6:K158))))</f>
        <v/>
      </c>
    </row>
    <row r="159" spans="10:13" x14ac:dyDescent="0.25">
      <c r="J159" s="9" t="str">
        <f>IF(AND('Covered Services'!Q163&lt;&gt;1,'Covered Services'!E163="Emergency",'Covered Services'!B163&gt;0),'Covered Services'!B163,"")</f>
        <v/>
      </c>
      <c r="K159" s="76" t="str">
        <f>IF(J159="","",'Covered Services'!D163)</f>
        <v/>
      </c>
      <c r="L159" s="43" t="str">
        <f t="array" ref="L159">IF(COUNTIF($J$6:$J$207,"?*")&lt;ROW(J159)-5,"",INDEX(J:J,SMALL(IF(J$6:J$207&lt;&gt;"",ROW(J$6:J$207)),ROWS(J$6:J159))))</f>
        <v/>
      </c>
      <c r="M159" s="43" t="str">
        <f t="array" ref="M159">IF(COUNTIF($J$6:$J$207,"?*")&lt;ROW(K159)-5,"",INDEX(K:K,SMALL(IF(K$6:K$207&lt;&gt;"",ROW(K$6:K$207)),ROWS(K$6:K159))))</f>
        <v/>
      </c>
    </row>
    <row r="160" spans="10:13" x14ac:dyDescent="0.25">
      <c r="J160" s="9" t="str">
        <f>IF(AND('Covered Services'!Q164&lt;&gt;1,'Covered Services'!E164="Emergency",'Covered Services'!B164&gt;0),'Covered Services'!B164,"")</f>
        <v/>
      </c>
      <c r="K160" s="76" t="str">
        <f>IF(J160="","",'Covered Services'!D164)</f>
        <v/>
      </c>
      <c r="L160" s="43" t="str">
        <f t="array" ref="L160">IF(COUNTIF($J$6:$J$207,"?*")&lt;ROW(J160)-5,"",INDEX(J:J,SMALL(IF(J$6:J$207&lt;&gt;"",ROW(J$6:J$207)),ROWS(J$6:J160))))</f>
        <v/>
      </c>
      <c r="M160" s="43" t="str">
        <f t="array" ref="M160">IF(COUNTIF($J$6:$J$207,"?*")&lt;ROW(K160)-5,"",INDEX(K:K,SMALL(IF(K$6:K$207&lt;&gt;"",ROW(K$6:K$207)),ROWS(K$6:K160))))</f>
        <v/>
      </c>
    </row>
    <row r="161" spans="10:13" x14ac:dyDescent="0.25">
      <c r="J161" s="9" t="str">
        <f>IF(AND('Covered Services'!Q165&lt;&gt;1,'Covered Services'!E165="Emergency",'Covered Services'!B165&gt;0),'Covered Services'!B165,"")</f>
        <v/>
      </c>
      <c r="K161" s="76" t="str">
        <f>IF(J161="","",'Covered Services'!D165)</f>
        <v/>
      </c>
      <c r="L161" s="43" t="str">
        <f t="array" ref="L161">IF(COUNTIF($J$6:$J$207,"?*")&lt;ROW(J161)-5,"",INDEX(J:J,SMALL(IF(J$6:J$207&lt;&gt;"",ROW(J$6:J$207)),ROWS(J$6:J161))))</f>
        <v/>
      </c>
      <c r="M161" s="43" t="str">
        <f t="array" ref="M161">IF(COUNTIF($J$6:$J$207,"?*")&lt;ROW(K161)-5,"",INDEX(K:K,SMALL(IF(K$6:K$207&lt;&gt;"",ROW(K$6:K$207)),ROWS(K$6:K161))))</f>
        <v/>
      </c>
    </row>
    <row r="162" spans="10:13" x14ac:dyDescent="0.25">
      <c r="J162" s="9" t="str">
        <f>IF(AND('Covered Services'!Q166&lt;&gt;1,'Covered Services'!E166="Emergency",'Covered Services'!B166&gt;0),'Covered Services'!B166,"")</f>
        <v/>
      </c>
      <c r="K162" s="76" t="str">
        <f>IF(J162="","",'Covered Services'!D166)</f>
        <v/>
      </c>
      <c r="L162" s="43" t="str">
        <f t="array" ref="L162">IF(COUNTIF($J$6:$J$207,"?*")&lt;ROW(J162)-5,"",INDEX(J:J,SMALL(IF(J$6:J$207&lt;&gt;"",ROW(J$6:J$207)),ROWS(J$6:J162))))</f>
        <v/>
      </c>
      <c r="M162" s="43" t="str">
        <f t="array" ref="M162">IF(COUNTIF($J$6:$J$207,"?*")&lt;ROW(K162)-5,"",INDEX(K:K,SMALL(IF(K$6:K$207&lt;&gt;"",ROW(K$6:K$207)),ROWS(K$6:K162))))</f>
        <v/>
      </c>
    </row>
    <row r="163" spans="10:13" x14ac:dyDescent="0.25">
      <c r="J163" s="9" t="str">
        <f>IF(AND('Covered Services'!Q167&lt;&gt;1,'Covered Services'!E167="Emergency",'Covered Services'!B167&gt;0),'Covered Services'!B167,"")</f>
        <v/>
      </c>
      <c r="K163" s="76" t="str">
        <f>IF(J163="","",'Covered Services'!D167)</f>
        <v/>
      </c>
      <c r="L163" s="43" t="str">
        <f t="array" ref="L163">IF(COUNTIF($J$6:$J$207,"?*")&lt;ROW(J163)-5,"",INDEX(J:J,SMALL(IF(J$6:J$207&lt;&gt;"",ROW(J$6:J$207)),ROWS(J$6:J163))))</f>
        <v/>
      </c>
      <c r="M163" s="43" t="str">
        <f t="array" ref="M163">IF(COUNTIF($J$6:$J$207,"?*")&lt;ROW(K163)-5,"",INDEX(K:K,SMALL(IF(K$6:K$207&lt;&gt;"",ROW(K$6:K$207)),ROWS(K$6:K163))))</f>
        <v/>
      </c>
    </row>
    <row r="164" spans="10:13" x14ac:dyDescent="0.25">
      <c r="J164" s="9" t="str">
        <f>IF(AND('Covered Services'!Q168&lt;&gt;1,'Covered Services'!E168="Emergency",'Covered Services'!B168&gt;0),'Covered Services'!B168,"")</f>
        <v/>
      </c>
      <c r="K164" s="76" t="str">
        <f>IF(J164="","",'Covered Services'!D168)</f>
        <v/>
      </c>
      <c r="L164" s="43" t="str">
        <f t="array" ref="L164">IF(COUNTIF($J$6:$J$207,"?*")&lt;ROW(J164)-5,"",INDEX(J:J,SMALL(IF(J$6:J$207&lt;&gt;"",ROW(J$6:J$207)),ROWS(J$6:J164))))</f>
        <v/>
      </c>
      <c r="M164" s="43" t="str">
        <f t="array" ref="M164">IF(COUNTIF($J$6:$J$207,"?*")&lt;ROW(K164)-5,"",INDEX(K:K,SMALL(IF(K$6:K$207&lt;&gt;"",ROW(K$6:K$207)),ROWS(K$6:K164))))</f>
        <v/>
      </c>
    </row>
    <row r="165" spans="10:13" x14ac:dyDescent="0.25">
      <c r="J165" s="9" t="str">
        <f>IF(AND('Covered Services'!Q169&lt;&gt;1,'Covered Services'!E169="Emergency",'Covered Services'!B169&gt;0),'Covered Services'!B169,"")</f>
        <v/>
      </c>
      <c r="K165" s="76" t="str">
        <f>IF(J165="","",'Covered Services'!D169)</f>
        <v/>
      </c>
      <c r="L165" s="43" t="str">
        <f t="array" ref="L165">IF(COUNTIF($J$6:$J$207,"?*")&lt;ROW(J165)-5,"",INDEX(J:J,SMALL(IF(J$6:J$207&lt;&gt;"",ROW(J$6:J$207)),ROWS(J$6:J165))))</f>
        <v/>
      </c>
      <c r="M165" s="43" t="str">
        <f t="array" ref="M165">IF(COUNTIF($J$6:$J$207,"?*")&lt;ROW(K165)-5,"",INDEX(K:K,SMALL(IF(K$6:K$207&lt;&gt;"",ROW(K$6:K$207)),ROWS(K$6:K165))))</f>
        <v/>
      </c>
    </row>
    <row r="166" spans="10:13" x14ac:dyDescent="0.25">
      <c r="J166" s="9" t="str">
        <f>IF(AND('Covered Services'!Q170&lt;&gt;1,'Covered Services'!E170="Emergency",'Covered Services'!B170&gt;0),'Covered Services'!B170,"")</f>
        <v/>
      </c>
      <c r="K166" s="76" t="str">
        <f>IF(J166="","",'Covered Services'!D170)</f>
        <v/>
      </c>
      <c r="L166" s="43" t="str">
        <f t="array" ref="L166">IF(COUNTIF($J$6:$J$207,"?*")&lt;ROW(J166)-5,"",INDEX(J:J,SMALL(IF(J$6:J$207&lt;&gt;"",ROW(J$6:J$207)),ROWS(J$6:J166))))</f>
        <v/>
      </c>
      <c r="M166" s="43" t="str">
        <f t="array" ref="M166">IF(COUNTIF($J$6:$J$207,"?*")&lt;ROW(K166)-5,"",INDEX(K:K,SMALL(IF(K$6:K$207&lt;&gt;"",ROW(K$6:K$207)),ROWS(K$6:K166))))</f>
        <v/>
      </c>
    </row>
    <row r="167" spans="10:13" x14ac:dyDescent="0.25">
      <c r="J167" s="9" t="str">
        <f>IF(AND('Covered Services'!Q171&lt;&gt;1,'Covered Services'!E171="Emergency",'Covered Services'!B171&gt;0),'Covered Services'!B171,"")</f>
        <v/>
      </c>
      <c r="K167" s="76" t="str">
        <f>IF(J167="","",'Covered Services'!D171)</f>
        <v/>
      </c>
      <c r="L167" s="43" t="str">
        <f t="array" ref="L167">IF(COUNTIF($J$6:$J$207,"?*")&lt;ROW(J167)-5,"",INDEX(J:J,SMALL(IF(J$6:J$207&lt;&gt;"",ROW(J$6:J$207)),ROWS(J$6:J167))))</f>
        <v/>
      </c>
      <c r="M167" s="43" t="str">
        <f t="array" ref="M167">IF(COUNTIF($J$6:$J$207,"?*")&lt;ROW(K167)-5,"",INDEX(K:K,SMALL(IF(K$6:K$207&lt;&gt;"",ROW(K$6:K$207)),ROWS(K$6:K167))))</f>
        <v/>
      </c>
    </row>
    <row r="168" spans="10:13" x14ac:dyDescent="0.25">
      <c r="J168" s="9" t="str">
        <f>IF(AND('Covered Services'!Q172&lt;&gt;1,'Covered Services'!E172="Emergency",'Covered Services'!B172&gt;0),'Covered Services'!B172,"")</f>
        <v/>
      </c>
      <c r="K168" s="76" t="str">
        <f>IF(J168="","",'Covered Services'!D172)</f>
        <v/>
      </c>
      <c r="L168" s="43" t="str">
        <f t="array" ref="L168">IF(COUNTIF($J$6:$J$207,"?*")&lt;ROW(J168)-5,"",INDEX(J:J,SMALL(IF(J$6:J$207&lt;&gt;"",ROW(J$6:J$207)),ROWS(J$6:J168))))</f>
        <v/>
      </c>
      <c r="M168" s="43" t="str">
        <f t="array" ref="M168">IF(COUNTIF($J$6:$J$207,"?*")&lt;ROW(K168)-5,"",INDEX(K:K,SMALL(IF(K$6:K$207&lt;&gt;"",ROW(K$6:K$207)),ROWS(K$6:K168))))</f>
        <v/>
      </c>
    </row>
    <row r="169" spans="10:13" x14ac:dyDescent="0.25">
      <c r="J169" s="9" t="str">
        <f>IF(AND('Covered Services'!Q173&lt;&gt;1,'Covered Services'!E173="Emergency",'Covered Services'!B173&gt;0),'Covered Services'!B173,"")</f>
        <v/>
      </c>
      <c r="K169" s="76" t="str">
        <f>IF(J169="","",'Covered Services'!D173)</f>
        <v/>
      </c>
      <c r="L169" s="43" t="str">
        <f t="array" ref="L169">IF(COUNTIF($J$6:$J$207,"?*")&lt;ROW(J169)-5,"",INDEX(J:J,SMALL(IF(J$6:J$207&lt;&gt;"",ROW(J$6:J$207)),ROWS(J$6:J169))))</f>
        <v/>
      </c>
      <c r="M169" s="43" t="str">
        <f t="array" ref="M169">IF(COUNTIF($J$6:$J$207,"?*")&lt;ROW(K169)-5,"",INDEX(K:K,SMALL(IF(K$6:K$207&lt;&gt;"",ROW(K$6:K$207)),ROWS(K$6:K169))))</f>
        <v/>
      </c>
    </row>
    <row r="170" spans="10:13" x14ac:dyDescent="0.25">
      <c r="J170" s="9" t="str">
        <f>IF(AND('Covered Services'!Q174&lt;&gt;1,'Covered Services'!E174="Emergency",'Covered Services'!B174&gt;0),'Covered Services'!B174,"")</f>
        <v/>
      </c>
      <c r="K170" s="76" t="str">
        <f>IF(J170="","",'Covered Services'!D174)</f>
        <v/>
      </c>
      <c r="L170" s="43" t="str">
        <f t="array" ref="L170">IF(COUNTIF($J$6:$J$207,"?*")&lt;ROW(J170)-5,"",INDEX(J:J,SMALL(IF(J$6:J$207&lt;&gt;"",ROW(J$6:J$207)),ROWS(J$6:J170))))</f>
        <v/>
      </c>
      <c r="M170" s="43" t="str">
        <f t="array" ref="M170">IF(COUNTIF($J$6:$J$207,"?*")&lt;ROW(K170)-5,"",INDEX(K:K,SMALL(IF(K$6:K$207&lt;&gt;"",ROW(K$6:K$207)),ROWS(K$6:K170))))</f>
        <v/>
      </c>
    </row>
    <row r="171" spans="10:13" x14ac:dyDescent="0.25">
      <c r="J171" s="9" t="str">
        <f>IF(AND('Covered Services'!Q175&lt;&gt;1,'Covered Services'!E175="Emergency",'Covered Services'!B175&gt;0),'Covered Services'!B175,"")</f>
        <v/>
      </c>
      <c r="K171" s="76" t="str">
        <f>IF(J171="","",'Covered Services'!D175)</f>
        <v/>
      </c>
      <c r="L171" s="43" t="str">
        <f t="array" ref="L171">IF(COUNTIF($J$6:$J$207,"?*")&lt;ROW(J171)-5,"",INDEX(J:J,SMALL(IF(J$6:J$207&lt;&gt;"",ROW(J$6:J$207)),ROWS(J$6:J171))))</f>
        <v/>
      </c>
      <c r="M171" s="43" t="str">
        <f t="array" ref="M171">IF(COUNTIF($J$6:$J$207,"?*")&lt;ROW(K171)-5,"",INDEX(K:K,SMALL(IF(K$6:K$207&lt;&gt;"",ROW(K$6:K$207)),ROWS(K$6:K171))))</f>
        <v/>
      </c>
    </row>
    <row r="172" spans="10:13" x14ac:dyDescent="0.25">
      <c r="J172" s="9" t="str">
        <f>IF(AND('Covered Services'!Q176&lt;&gt;1,'Covered Services'!E176="Emergency",'Covered Services'!B176&gt;0),'Covered Services'!B176,"")</f>
        <v/>
      </c>
      <c r="K172" s="76" t="str">
        <f>IF(J172="","",'Covered Services'!D176)</f>
        <v/>
      </c>
      <c r="L172" s="43" t="str">
        <f t="array" ref="L172">IF(COUNTIF($J$6:$J$207,"?*")&lt;ROW(J172)-5,"",INDEX(J:J,SMALL(IF(J$6:J$207&lt;&gt;"",ROW(J$6:J$207)),ROWS(J$6:J172))))</f>
        <v/>
      </c>
      <c r="M172" s="43" t="str">
        <f t="array" ref="M172">IF(COUNTIF($J$6:$J$207,"?*")&lt;ROW(K172)-5,"",INDEX(K:K,SMALL(IF(K$6:K$207&lt;&gt;"",ROW(K$6:K$207)),ROWS(K$6:K172))))</f>
        <v/>
      </c>
    </row>
    <row r="173" spans="10:13" x14ac:dyDescent="0.25">
      <c r="J173" s="9" t="str">
        <f>IF(AND('Covered Services'!Q177&lt;&gt;1,'Covered Services'!E177="Emergency",'Covered Services'!B177&gt;0),'Covered Services'!B177,"")</f>
        <v/>
      </c>
      <c r="K173" s="76" t="str">
        <f>IF(J173="","",'Covered Services'!D177)</f>
        <v/>
      </c>
      <c r="L173" s="43" t="str">
        <f t="array" ref="L173">IF(COUNTIF($J$6:$J$207,"?*")&lt;ROW(J173)-5,"",INDEX(J:J,SMALL(IF(J$6:J$207&lt;&gt;"",ROW(J$6:J$207)),ROWS(J$6:J173))))</f>
        <v/>
      </c>
      <c r="M173" s="43" t="str">
        <f t="array" ref="M173">IF(COUNTIF($J$6:$J$207,"?*")&lt;ROW(K173)-5,"",INDEX(K:K,SMALL(IF(K$6:K$207&lt;&gt;"",ROW(K$6:K$207)),ROWS(K$6:K173))))</f>
        <v/>
      </c>
    </row>
    <row r="174" spans="10:13" x14ac:dyDescent="0.25">
      <c r="J174" s="9" t="str">
        <f>IF(AND('Covered Services'!Q178&lt;&gt;1,'Covered Services'!E178="Emergency",'Covered Services'!B178&gt;0),'Covered Services'!B178,"")</f>
        <v/>
      </c>
      <c r="K174" s="76" t="str">
        <f>IF(J174="","",'Covered Services'!D178)</f>
        <v/>
      </c>
      <c r="L174" s="43" t="str">
        <f t="array" ref="L174">IF(COUNTIF($J$6:$J$207,"?*")&lt;ROW(J174)-5,"",INDEX(J:J,SMALL(IF(J$6:J$207&lt;&gt;"",ROW(J$6:J$207)),ROWS(J$6:J174))))</f>
        <v/>
      </c>
      <c r="M174" s="43" t="str">
        <f t="array" ref="M174">IF(COUNTIF($J$6:$J$207,"?*")&lt;ROW(K174)-5,"",INDEX(K:K,SMALL(IF(K$6:K$207&lt;&gt;"",ROW(K$6:K$207)),ROWS(K$6:K174))))</f>
        <v/>
      </c>
    </row>
    <row r="175" spans="10:13" x14ac:dyDescent="0.25">
      <c r="J175" s="9" t="str">
        <f>IF(AND('Covered Services'!Q179&lt;&gt;1,'Covered Services'!E179="Emergency",'Covered Services'!B179&gt;0),'Covered Services'!B179,"")</f>
        <v/>
      </c>
      <c r="K175" s="76" t="str">
        <f>IF(J175="","",'Covered Services'!D179)</f>
        <v/>
      </c>
      <c r="L175" s="43" t="str">
        <f t="array" ref="L175">IF(COUNTIF($J$6:$J$207,"?*")&lt;ROW(J175)-5,"",INDEX(J:J,SMALL(IF(J$6:J$207&lt;&gt;"",ROW(J$6:J$207)),ROWS(J$6:J175))))</f>
        <v/>
      </c>
      <c r="M175" s="43" t="str">
        <f t="array" ref="M175">IF(COUNTIF($J$6:$J$207,"?*")&lt;ROW(K175)-5,"",INDEX(K:K,SMALL(IF(K$6:K$207&lt;&gt;"",ROW(K$6:K$207)),ROWS(K$6:K175))))</f>
        <v/>
      </c>
    </row>
    <row r="176" spans="10:13" x14ac:dyDescent="0.25">
      <c r="J176" s="9" t="str">
        <f>IF(AND('Covered Services'!Q180&lt;&gt;1,'Covered Services'!E180="Emergency",'Covered Services'!B180&gt;0),'Covered Services'!B180,"")</f>
        <v/>
      </c>
      <c r="K176" s="76" t="str">
        <f>IF(J176="","",'Covered Services'!D180)</f>
        <v/>
      </c>
      <c r="L176" s="43" t="str">
        <f t="array" ref="L176">IF(COUNTIF($J$6:$J$207,"?*")&lt;ROW(J176)-5,"",INDEX(J:J,SMALL(IF(J$6:J$207&lt;&gt;"",ROW(J$6:J$207)),ROWS(J$6:J176))))</f>
        <v/>
      </c>
      <c r="M176" s="43" t="str">
        <f t="array" ref="M176">IF(COUNTIF($J$6:$J$207,"?*")&lt;ROW(K176)-5,"",INDEX(K:K,SMALL(IF(K$6:K$207&lt;&gt;"",ROW(K$6:K$207)),ROWS(K$6:K176))))</f>
        <v/>
      </c>
    </row>
    <row r="177" spans="10:13" x14ac:dyDescent="0.25">
      <c r="J177" s="9" t="str">
        <f>IF(AND('Covered Services'!Q181&lt;&gt;1,'Covered Services'!E181="Emergency",'Covered Services'!B181&gt;0),'Covered Services'!B181,"")</f>
        <v/>
      </c>
      <c r="K177" s="76" t="str">
        <f>IF(J177="","",'Covered Services'!D181)</f>
        <v/>
      </c>
      <c r="L177" s="43" t="str">
        <f t="array" ref="L177">IF(COUNTIF($J$6:$J$207,"?*")&lt;ROW(J177)-5,"",INDEX(J:J,SMALL(IF(J$6:J$207&lt;&gt;"",ROW(J$6:J$207)),ROWS(J$6:J177))))</f>
        <v/>
      </c>
      <c r="M177" s="43" t="str">
        <f t="array" ref="M177">IF(COUNTIF($J$6:$J$207,"?*")&lt;ROW(K177)-5,"",INDEX(K:K,SMALL(IF(K$6:K$207&lt;&gt;"",ROW(K$6:K$207)),ROWS(K$6:K177))))</f>
        <v/>
      </c>
    </row>
    <row r="178" spans="10:13" x14ac:dyDescent="0.25">
      <c r="J178" s="9" t="str">
        <f>IF(AND('Covered Services'!Q182&lt;&gt;1,'Covered Services'!E182="Emergency",'Covered Services'!B182&gt;0),'Covered Services'!B182,"")</f>
        <v/>
      </c>
      <c r="K178" s="76" t="str">
        <f>IF(J178="","",'Covered Services'!D182)</f>
        <v/>
      </c>
      <c r="L178" s="43" t="str">
        <f t="array" ref="L178">IF(COUNTIF($J$6:$J$207,"?*")&lt;ROW(J178)-5,"",INDEX(J:J,SMALL(IF(J$6:J$207&lt;&gt;"",ROW(J$6:J$207)),ROWS(J$6:J178))))</f>
        <v/>
      </c>
      <c r="M178" s="43" t="str">
        <f t="array" ref="M178">IF(COUNTIF($J$6:$J$207,"?*")&lt;ROW(K178)-5,"",INDEX(K:K,SMALL(IF(K$6:K$207&lt;&gt;"",ROW(K$6:K$207)),ROWS(K$6:K178))))</f>
        <v/>
      </c>
    </row>
    <row r="179" spans="10:13" x14ac:dyDescent="0.25">
      <c r="J179" s="9" t="str">
        <f>IF(AND('Covered Services'!Q183&lt;&gt;1,'Covered Services'!E183="Emergency",'Covered Services'!B183&gt;0),'Covered Services'!B183,"")</f>
        <v/>
      </c>
      <c r="K179" s="76" t="str">
        <f>IF(J179="","",'Covered Services'!D183)</f>
        <v/>
      </c>
      <c r="L179" s="43" t="str">
        <f t="array" ref="L179">IF(COUNTIF($J$6:$J$207,"?*")&lt;ROW(J179)-5,"",INDEX(J:J,SMALL(IF(J$6:J$207&lt;&gt;"",ROW(J$6:J$207)),ROWS(J$6:J179))))</f>
        <v/>
      </c>
      <c r="M179" s="43" t="str">
        <f t="array" ref="M179">IF(COUNTIF($J$6:$J$207,"?*")&lt;ROW(K179)-5,"",INDEX(K:K,SMALL(IF(K$6:K$207&lt;&gt;"",ROW(K$6:K$207)),ROWS(K$6:K179))))</f>
        <v/>
      </c>
    </row>
    <row r="180" spans="10:13" x14ac:dyDescent="0.25">
      <c r="J180" s="9" t="str">
        <f>IF(AND('Covered Services'!Q184&lt;&gt;1,'Covered Services'!E184="Emergency",'Covered Services'!B184&gt;0),'Covered Services'!B184,"")</f>
        <v/>
      </c>
      <c r="K180" s="76" t="str">
        <f>IF(J180="","",'Covered Services'!D184)</f>
        <v/>
      </c>
      <c r="L180" s="43" t="str">
        <f t="array" ref="L180">IF(COUNTIF($J$6:$J$207,"?*")&lt;ROW(J180)-5,"",INDEX(J:J,SMALL(IF(J$6:J$207&lt;&gt;"",ROW(J$6:J$207)),ROWS(J$6:J180))))</f>
        <v/>
      </c>
      <c r="M180" s="43" t="str">
        <f t="array" ref="M180">IF(COUNTIF($J$6:$J$207,"?*")&lt;ROW(K180)-5,"",INDEX(K:K,SMALL(IF(K$6:K$207&lt;&gt;"",ROW(K$6:K$207)),ROWS(K$6:K180))))</f>
        <v/>
      </c>
    </row>
    <row r="181" spans="10:13" x14ac:dyDescent="0.25">
      <c r="J181" s="9" t="str">
        <f>IF(AND('Covered Services'!Q185&lt;&gt;1,'Covered Services'!E185="Emergency",'Covered Services'!B185&gt;0),'Covered Services'!B185,"")</f>
        <v/>
      </c>
      <c r="K181" s="76" t="str">
        <f>IF(J181="","",'Covered Services'!D185)</f>
        <v/>
      </c>
      <c r="L181" s="43" t="str">
        <f t="array" ref="L181">IF(COUNTIF($J$6:$J$207,"?*")&lt;ROW(J181)-5,"",INDEX(J:J,SMALL(IF(J$6:J$207&lt;&gt;"",ROW(J$6:J$207)),ROWS(J$6:J181))))</f>
        <v/>
      </c>
      <c r="M181" s="43" t="str">
        <f t="array" ref="M181">IF(COUNTIF($J$6:$J$207,"?*")&lt;ROW(K181)-5,"",INDEX(K:K,SMALL(IF(K$6:K$207&lt;&gt;"",ROW(K$6:K$207)),ROWS(K$6:K181))))</f>
        <v/>
      </c>
    </row>
    <row r="182" spans="10:13" x14ac:dyDescent="0.25">
      <c r="J182" s="9" t="str">
        <f>IF(AND('Covered Services'!Q186&lt;&gt;1,'Covered Services'!E186="Emergency",'Covered Services'!B186&gt;0),'Covered Services'!B186,"")</f>
        <v/>
      </c>
      <c r="K182" s="76" t="str">
        <f>IF(J182="","",'Covered Services'!D186)</f>
        <v/>
      </c>
      <c r="L182" s="43" t="str">
        <f t="array" ref="L182">IF(COUNTIF($J$6:$J$207,"?*")&lt;ROW(J182)-5,"",INDEX(J:J,SMALL(IF(J$6:J$207&lt;&gt;"",ROW(J$6:J$207)),ROWS(J$6:J182))))</f>
        <v/>
      </c>
      <c r="M182" s="43" t="str">
        <f t="array" ref="M182">IF(COUNTIF($J$6:$J$207,"?*")&lt;ROW(K182)-5,"",INDEX(K:K,SMALL(IF(K$6:K$207&lt;&gt;"",ROW(K$6:K$207)),ROWS(K$6:K182))))</f>
        <v/>
      </c>
    </row>
    <row r="183" spans="10:13" x14ac:dyDescent="0.25">
      <c r="J183" s="9" t="str">
        <f>IF(AND('Covered Services'!Q187&lt;&gt;1,'Covered Services'!E187="Emergency",'Covered Services'!B187&gt;0),'Covered Services'!B187,"")</f>
        <v/>
      </c>
      <c r="K183" s="76" t="str">
        <f>IF(J183="","",'Covered Services'!D187)</f>
        <v/>
      </c>
      <c r="L183" s="43" t="str">
        <f t="array" ref="L183">IF(COUNTIF($J$6:$J$207,"?*")&lt;ROW(J183)-5,"",INDEX(J:J,SMALL(IF(J$6:J$207&lt;&gt;"",ROW(J$6:J$207)),ROWS(J$6:J183))))</f>
        <v/>
      </c>
      <c r="M183" s="43" t="str">
        <f t="array" ref="M183">IF(COUNTIF($J$6:$J$207,"?*")&lt;ROW(K183)-5,"",INDEX(K:K,SMALL(IF(K$6:K$207&lt;&gt;"",ROW(K$6:K$207)),ROWS(K$6:K183))))</f>
        <v/>
      </c>
    </row>
    <row r="184" spans="10:13" x14ac:dyDescent="0.25">
      <c r="J184" s="9" t="str">
        <f>IF(AND('Covered Services'!Q188&lt;&gt;1,'Covered Services'!E188="Emergency",'Covered Services'!B188&gt;0),'Covered Services'!B188,"")</f>
        <v/>
      </c>
      <c r="K184" s="76" t="str">
        <f>IF(J184="","",'Covered Services'!D188)</f>
        <v/>
      </c>
      <c r="L184" s="43" t="str">
        <f t="array" ref="L184">IF(COUNTIF($J$6:$J$207,"?*")&lt;ROW(J184)-5,"",INDEX(J:J,SMALL(IF(J$6:J$207&lt;&gt;"",ROW(J$6:J$207)),ROWS(J$6:J184))))</f>
        <v/>
      </c>
      <c r="M184" s="43" t="str">
        <f t="array" ref="M184">IF(COUNTIF($J$6:$J$207,"?*")&lt;ROW(K184)-5,"",INDEX(K:K,SMALL(IF(K$6:K$207&lt;&gt;"",ROW(K$6:K$207)),ROWS(K$6:K184))))</f>
        <v/>
      </c>
    </row>
    <row r="185" spans="10:13" x14ac:dyDescent="0.25">
      <c r="J185" s="9" t="str">
        <f>IF(AND('Covered Services'!Q189&lt;&gt;1,'Covered Services'!E189="Emergency",'Covered Services'!B189&gt;0),'Covered Services'!B189,"")</f>
        <v/>
      </c>
      <c r="K185" s="76" t="str">
        <f>IF(J185="","",'Covered Services'!D189)</f>
        <v/>
      </c>
      <c r="L185" s="43" t="str">
        <f t="array" ref="L185">IF(COUNTIF($J$6:$J$207,"?*")&lt;ROW(J185)-5,"",INDEX(J:J,SMALL(IF(J$6:J$207&lt;&gt;"",ROW(J$6:J$207)),ROWS(J$6:J185))))</f>
        <v/>
      </c>
      <c r="M185" s="43" t="str">
        <f t="array" ref="M185">IF(COUNTIF($J$6:$J$207,"?*")&lt;ROW(K185)-5,"",INDEX(K:K,SMALL(IF(K$6:K$207&lt;&gt;"",ROW(K$6:K$207)),ROWS(K$6:K185))))</f>
        <v/>
      </c>
    </row>
    <row r="186" spans="10:13" x14ac:dyDescent="0.25">
      <c r="J186" s="9" t="str">
        <f>IF(AND('Covered Services'!Q190&lt;&gt;1,'Covered Services'!E190="Emergency",'Covered Services'!B190&gt;0),'Covered Services'!B190,"")</f>
        <v/>
      </c>
      <c r="K186" s="76" t="str">
        <f>IF(J186="","",'Covered Services'!D190)</f>
        <v/>
      </c>
      <c r="L186" s="43" t="str">
        <f t="array" ref="L186">IF(COUNTIF($J$6:$J$207,"?*")&lt;ROW(J186)-5,"",INDEX(J:J,SMALL(IF(J$6:J$207&lt;&gt;"",ROW(J$6:J$207)),ROWS(J$6:J186))))</f>
        <v/>
      </c>
      <c r="M186" s="43" t="str">
        <f t="array" ref="M186">IF(COUNTIF($J$6:$J$207,"?*")&lt;ROW(K186)-5,"",INDEX(K:K,SMALL(IF(K$6:K$207&lt;&gt;"",ROW(K$6:K$207)),ROWS(K$6:K186))))</f>
        <v/>
      </c>
    </row>
    <row r="187" spans="10:13" x14ac:dyDescent="0.25">
      <c r="J187" s="9" t="str">
        <f>IF(AND('Covered Services'!Q191&lt;&gt;1,'Covered Services'!E191="Emergency",'Covered Services'!B191&gt;0),'Covered Services'!B191,"")</f>
        <v/>
      </c>
      <c r="K187" s="76" t="str">
        <f>IF(J187="","",'Covered Services'!D191)</f>
        <v/>
      </c>
      <c r="L187" s="43" t="str">
        <f t="array" ref="L187">IF(COUNTIF($J$6:$J$207,"?*")&lt;ROW(J187)-5,"",INDEX(J:J,SMALL(IF(J$6:J$207&lt;&gt;"",ROW(J$6:J$207)),ROWS(J$6:J187))))</f>
        <v/>
      </c>
      <c r="M187" s="43" t="str">
        <f t="array" ref="M187">IF(COUNTIF($J$6:$J$207,"?*")&lt;ROW(K187)-5,"",INDEX(K:K,SMALL(IF(K$6:K$207&lt;&gt;"",ROW(K$6:K$207)),ROWS(K$6:K187))))</f>
        <v/>
      </c>
    </row>
    <row r="188" spans="10:13" x14ac:dyDescent="0.25">
      <c r="J188" s="9" t="str">
        <f>IF(AND('Covered Services'!Q192&lt;&gt;1,'Covered Services'!E192="Emergency",'Covered Services'!B192&gt;0),'Covered Services'!B192,"")</f>
        <v/>
      </c>
      <c r="K188" s="76" t="str">
        <f>IF(J188="","",'Covered Services'!D192)</f>
        <v/>
      </c>
      <c r="L188" s="43" t="str">
        <f t="array" ref="L188">IF(COUNTIF($J$6:$J$207,"?*")&lt;ROW(J188)-5,"",INDEX(J:J,SMALL(IF(J$6:J$207&lt;&gt;"",ROW(J$6:J$207)),ROWS(J$6:J188))))</f>
        <v/>
      </c>
      <c r="M188" s="43" t="str">
        <f t="array" ref="M188">IF(COUNTIF($J$6:$J$207,"?*")&lt;ROW(K188)-5,"",INDEX(K:K,SMALL(IF(K$6:K$207&lt;&gt;"",ROW(K$6:K$207)),ROWS(K$6:K188))))</f>
        <v/>
      </c>
    </row>
    <row r="189" spans="10:13" x14ac:dyDescent="0.25">
      <c r="J189" s="9" t="str">
        <f>IF(AND('Covered Services'!Q193&lt;&gt;1,'Covered Services'!E193="Emergency",'Covered Services'!B193&gt;0),'Covered Services'!B193,"")</f>
        <v/>
      </c>
      <c r="K189" s="76" t="str">
        <f>IF(J189="","",'Covered Services'!D193)</f>
        <v/>
      </c>
      <c r="L189" s="43" t="str">
        <f t="array" ref="L189">IF(COUNTIF($J$6:$J$207,"?*")&lt;ROW(J189)-5,"",INDEX(J:J,SMALL(IF(J$6:J$207&lt;&gt;"",ROW(J$6:J$207)),ROWS(J$6:J189))))</f>
        <v/>
      </c>
      <c r="M189" s="43" t="str">
        <f t="array" ref="M189">IF(COUNTIF($J$6:$J$207,"?*")&lt;ROW(K189)-5,"",INDEX(K:K,SMALL(IF(K$6:K$207&lt;&gt;"",ROW(K$6:K$207)),ROWS(K$6:K189))))</f>
        <v/>
      </c>
    </row>
    <row r="190" spans="10:13" x14ac:dyDescent="0.25">
      <c r="J190" s="9" t="str">
        <f>IF(AND('Covered Services'!Q194&lt;&gt;1,'Covered Services'!E194="Emergency",'Covered Services'!B194&gt;0),'Covered Services'!B194,"")</f>
        <v/>
      </c>
      <c r="K190" s="76" t="str">
        <f>IF(J190="","",'Covered Services'!D194)</f>
        <v/>
      </c>
      <c r="L190" s="43" t="str">
        <f t="array" ref="L190">IF(COUNTIF($J$6:$J$207,"?*")&lt;ROW(J190)-5,"",INDEX(J:J,SMALL(IF(J$6:J$207&lt;&gt;"",ROW(J$6:J$207)),ROWS(J$6:J190))))</f>
        <v/>
      </c>
      <c r="M190" s="43" t="str">
        <f t="array" ref="M190">IF(COUNTIF($J$6:$J$207,"?*")&lt;ROW(K190)-5,"",INDEX(K:K,SMALL(IF(K$6:K$207&lt;&gt;"",ROW(K$6:K$207)),ROWS(K$6:K190))))</f>
        <v/>
      </c>
    </row>
    <row r="191" spans="10:13" x14ac:dyDescent="0.25">
      <c r="J191" s="9" t="str">
        <f>IF(AND('Covered Services'!Q195&lt;&gt;1,'Covered Services'!E195="Emergency",'Covered Services'!B195&gt;0),'Covered Services'!B195,"")</f>
        <v/>
      </c>
      <c r="K191" s="76" t="str">
        <f>IF(J191="","",'Covered Services'!D195)</f>
        <v/>
      </c>
      <c r="L191" s="43" t="str">
        <f t="array" ref="L191">IF(COUNTIF($J$6:$J$207,"?*")&lt;ROW(J191)-5,"",INDEX(J:J,SMALL(IF(J$6:J$207&lt;&gt;"",ROW(J$6:J$207)),ROWS(J$6:J191))))</f>
        <v/>
      </c>
      <c r="M191" s="43" t="str">
        <f t="array" ref="M191">IF(COUNTIF($J$6:$J$207,"?*")&lt;ROW(K191)-5,"",INDEX(K:K,SMALL(IF(K$6:K$207&lt;&gt;"",ROW(K$6:K$207)),ROWS(K$6:K191))))</f>
        <v/>
      </c>
    </row>
    <row r="192" spans="10:13" x14ac:dyDescent="0.25">
      <c r="J192" s="9" t="str">
        <f>IF(AND('Covered Services'!Q196&lt;&gt;1,'Covered Services'!E196="Emergency",'Covered Services'!B196&gt;0),'Covered Services'!B196,"")</f>
        <v/>
      </c>
      <c r="K192" s="76" t="str">
        <f>IF(J192="","",'Covered Services'!D196)</f>
        <v/>
      </c>
      <c r="L192" s="43" t="str">
        <f t="array" ref="L192">IF(COUNTIF($J$6:$J$207,"?*")&lt;ROW(J192)-5,"",INDEX(J:J,SMALL(IF(J$6:J$207&lt;&gt;"",ROW(J$6:J$207)),ROWS(J$6:J192))))</f>
        <v/>
      </c>
      <c r="M192" s="43" t="str">
        <f t="array" ref="M192">IF(COUNTIF($J$6:$J$207,"?*")&lt;ROW(K192)-5,"",INDEX(K:K,SMALL(IF(K$6:K$207&lt;&gt;"",ROW(K$6:K$207)),ROWS(K$6:K192))))</f>
        <v/>
      </c>
    </row>
    <row r="193" spans="10:13" x14ac:dyDescent="0.25">
      <c r="J193" s="9" t="str">
        <f>IF(AND('Covered Services'!Q197&lt;&gt;1,'Covered Services'!E197="Emergency",'Covered Services'!B197&gt;0),'Covered Services'!B197,"")</f>
        <v/>
      </c>
      <c r="K193" s="76" t="str">
        <f>IF(J193="","",'Covered Services'!D197)</f>
        <v/>
      </c>
      <c r="L193" s="43" t="str">
        <f t="array" ref="L193">IF(COUNTIF($J$6:$J$207,"?*")&lt;ROW(J193)-5,"",INDEX(J:J,SMALL(IF(J$6:J$207&lt;&gt;"",ROW(J$6:J$207)),ROWS(J$6:J193))))</f>
        <v/>
      </c>
      <c r="M193" s="43" t="str">
        <f t="array" ref="M193">IF(COUNTIF($J$6:$J$207,"?*")&lt;ROW(K193)-5,"",INDEX(K:K,SMALL(IF(K$6:K$207&lt;&gt;"",ROW(K$6:K$207)),ROWS(K$6:K193))))</f>
        <v/>
      </c>
    </row>
    <row r="194" spans="10:13" x14ac:dyDescent="0.25">
      <c r="J194" s="9" t="str">
        <f>IF(AND('Covered Services'!Q198&lt;&gt;1,'Covered Services'!E198="Emergency",'Covered Services'!B198&gt;0),'Covered Services'!B198,"")</f>
        <v/>
      </c>
      <c r="K194" s="76" t="str">
        <f>IF(J194="","",'Covered Services'!D198)</f>
        <v/>
      </c>
      <c r="L194" s="43" t="str">
        <f t="array" ref="L194">IF(COUNTIF($J$6:$J$207,"?*")&lt;ROW(J194)-5,"",INDEX(J:J,SMALL(IF(J$6:J$207&lt;&gt;"",ROW(J$6:J$207)),ROWS(J$6:J194))))</f>
        <v/>
      </c>
      <c r="M194" s="43" t="str">
        <f t="array" ref="M194">IF(COUNTIF($J$6:$J$207,"?*")&lt;ROW(K194)-5,"",INDEX(K:K,SMALL(IF(K$6:K$207&lt;&gt;"",ROW(K$6:K$207)),ROWS(K$6:K194))))</f>
        <v/>
      </c>
    </row>
    <row r="195" spans="10:13" x14ac:dyDescent="0.25">
      <c r="J195" s="9" t="str">
        <f>IF(AND('Covered Services'!Q199&lt;&gt;1,'Covered Services'!E199="Emergency",'Covered Services'!B199&gt;0),'Covered Services'!B199,"")</f>
        <v/>
      </c>
      <c r="K195" s="76" t="str">
        <f>IF(J195="","",'Covered Services'!D199)</f>
        <v/>
      </c>
      <c r="L195" s="43" t="str">
        <f t="array" ref="L195">IF(COUNTIF($J$6:$J$207,"?*")&lt;ROW(J195)-5,"",INDEX(J:J,SMALL(IF(J$6:J$207&lt;&gt;"",ROW(J$6:J$207)),ROWS(J$6:J195))))</f>
        <v/>
      </c>
      <c r="M195" s="43" t="str">
        <f t="array" ref="M195">IF(COUNTIF($J$6:$J$207,"?*")&lt;ROW(K195)-5,"",INDEX(K:K,SMALL(IF(K$6:K$207&lt;&gt;"",ROW(K$6:K$207)),ROWS(K$6:K195))))</f>
        <v/>
      </c>
    </row>
    <row r="196" spans="10:13" x14ac:dyDescent="0.25">
      <c r="J196" s="9" t="str">
        <f>IF(AND('Covered Services'!Q200&lt;&gt;1,'Covered Services'!E200="Emergency",'Covered Services'!B200&gt;0),'Covered Services'!B200,"")</f>
        <v/>
      </c>
      <c r="K196" s="76" t="str">
        <f>IF(J196="","",'Covered Services'!D200)</f>
        <v/>
      </c>
      <c r="L196" s="43" t="str">
        <f t="array" ref="L196">IF(COUNTIF($J$6:$J$207,"?*")&lt;ROW(J196)-5,"",INDEX(J:J,SMALL(IF(J$6:J$207&lt;&gt;"",ROW(J$6:J$207)),ROWS(J$6:J196))))</f>
        <v/>
      </c>
      <c r="M196" s="43" t="str">
        <f t="array" ref="M196">IF(COUNTIF($J$6:$J$207,"?*")&lt;ROW(K196)-5,"",INDEX(K:K,SMALL(IF(K$6:K$207&lt;&gt;"",ROW(K$6:K$207)),ROWS(K$6:K196))))</f>
        <v/>
      </c>
    </row>
    <row r="197" spans="10:13" x14ac:dyDescent="0.25">
      <c r="J197" s="9" t="str">
        <f>IF(AND('Covered Services'!Q201&lt;&gt;1,'Covered Services'!E201="Emergency",'Covered Services'!B201&gt;0),'Covered Services'!B201,"")</f>
        <v/>
      </c>
      <c r="K197" s="76" t="str">
        <f>IF(J197="","",'Covered Services'!D201)</f>
        <v/>
      </c>
      <c r="L197" s="43" t="str">
        <f t="array" ref="L197">IF(COUNTIF($J$6:$J$207,"?*")&lt;ROW(J197)-5,"",INDEX(J:J,SMALL(IF(J$6:J$207&lt;&gt;"",ROW(J$6:J$207)),ROWS(J$6:J197))))</f>
        <v/>
      </c>
      <c r="M197" s="43" t="str">
        <f t="array" ref="M197">IF(COUNTIF($J$6:$J$207,"?*")&lt;ROW(K197)-5,"",INDEX(K:K,SMALL(IF(K$6:K$207&lt;&gt;"",ROW(K$6:K$207)),ROWS(K$6:K197))))</f>
        <v/>
      </c>
    </row>
    <row r="198" spans="10:13" x14ac:dyDescent="0.25">
      <c r="J198" s="9" t="str">
        <f>IF(AND('Covered Services'!Q202&lt;&gt;1,'Covered Services'!E202="Emergency",'Covered Services'!B202&gt;0),'Covered Services'!B202,"")</f>
        <v/>
      </c>
      <c r="K198" s="76" t="str">
        <f>IF(J198="","",'Covered Services'!D202)</f>
        <v/>
      </c>
      <c r="L198" s="43" t="str">
        <f t="array" ref="L198">IF(COUNTIF($J$6:$J$207,"?*")&lt;ROW(J198)-5,"",INDEX(J:J,SMALL(IF(J$6:J$207&lt;&gt;"",ROW(J$6:J$207)),ROWS(J$6:J198))))</f>
        <v/>
      </c>
      <c r="M198" s="43" t="str">
        <f t="array" ref="M198">IF(COUNTIF($J$6:$J$207,"?*")&lt;ROW(K198)-5,"",INDEX(K:K,SMALL(IF(K$6:K$207&lt;&gt;"",ROW(K$6:K$207)),ROWS(K$6:K198))))</f>
        <v/>
      </c>
    </row>
    <row r="199" spans="10:13" x14ac:dyDescent="0.25">
      <c r="J199" s="9" t="str">
        <f>IF(AND('Covered Services'!Q203&lt;&gt;1,'Covered Services'!E203="Emergency",'Covered Services'!B203&gt;0),'Covered Services'!B203,"")</f>
        <v/>
      </c>
      <c r="K199" s="76" t="str">
        <f>IF(J199="","",'Covered Services'!D203)</f>
        <v/>
      </c>
      <c r="L199" s="43" t="str">
        <f t="array" ref="L199">IF(COUNTIF($J$6:$J$207,"?*")&lt;ROW(J199)-5,"",INDEX(J:J,SMALL(IF(J$6:J$207&lt;&gt;"",ROW(J$6:J$207)),ROWS(J$6:J199))))</f>
        <v/>
      </c>
      <c r="M199" s="43" t="str">
        <f t="array" ref="M199">IF(COUNTIF($J$6:$J$207,"?*")&lt;ROW(K199)-5,"",INDEX(K:K,SMALL(IF(K$6:K$207&lt;&gt;"",ROW(K$6:K$207)),ROWS(K$6:K199))))</f>
        <v/>
      </c>
    </row>
    <row r="200" spans="10:13" x14ac:dyDescent="0.25">
      <c r="J200" s="9" t="str">
        <f>IF(AND('Covered Services'!Q204&lt;&gt;1,'Covered Services'!E204="Emergency",'Covered Services'!B204&gt;0),'Covered Services'!B204,"")</f>
        <v/>
      </c>
      <c r="K200" s="76" t="str">
        <f>IF(J200="","",'Covered Services'!D204)</f>
        <v/>
      </c>
      <c r="L200" s="43" t="str">
        <f t="array" ref="L200">IF(COUNTIF($J$6:$J$207,"?*")&lt;ROW(J200)-5,"",INDEX(J:J,SMALL(IF(J$6:J$207&lt;&gt;"",ROW(J$6:J$207)),ROWS(J$6:J200))))</f>
        <v/>
      </c>
      <c r="M200" s="43" t="str">
        <f t="array" ref="M200">IF(COUNTIF($J$6:$J$207,"?*")&lt;ROW(K200)-5,"",INDEX(K:K,SMALL(IF(K$6:K$207&lt;&gt;"",ROW(K$6:K$207)),ROWS(K$6:K200))))</f>
        <v/>
      </c>
    </row>
    <row r="201" spans="10:13" x14ac:dyDescent="0.25">
      <c r="J201" s="9" t="str">
        <f>IF(AND('Covered Services'!Q205&lt;&gt;1,'Covered Services'!E205="Emergency",'Covered Services'!B205&gt;0),'Covered Services'!B205,"")</f>
        <v/>
      </c>
      <c r="K201" s="76" t="str">
        <f>IF(J201="","",'Covered Services'!D205)</f>
        <v/>
      </c>
      <c r="L201" s="43" t="str">
        <f t="array" ref="L201">IF(COUNTIF($J$6:$J$207,"?*")&lt;ROW(J201)-5,"",INDEX(J:J,SMALL(IF(J$6:J$207&lt;&gt;"",ROW(J$6:J$207)),ROWS(J$6:J201))))</f>
        <v/>
      </c>
      <c r="M201" s="43" t="str">
        <f t="array" ref="M201">IF(COUNTIF($J$6:$J$207,"?*")&lt;ROW(K201)-5,"",INDEX(K:K,SMALL(IF(K$6:K$207&lt;&gt;"",ROW(K$6:K$207)),ROWS(K$6:K201))))</f>
        <v/>
      </c>
    </row>
    <row r="202" spans="10:13" x14ac:dyDescent="0.25">
      <c r="J202" s="9" t="str">
        <f>IF(AND('Covered Services'!Q206&lt;&gt;1,'Covered Services'!E206="Emergency",'Covered Services'!B206&gt;0),'Covered Services'!B206,"")</f>
        <v/>
      </c>
      <c r="K202" s="76" t="str">
        <f>IF(J202="","",'Covered Services'!D206)</f>
        <v/>
      </c>
      <c r="L202" s="43" t="str">
        <f t="array" ref="L202">IF(COUNTIF($J$6:$J$207,"?*")&lt;ROW(J202)-5,"",INDEX(J:J,SMALL(IF(J$6:J$207&lt;&gt;"",ROW(J$6:J$207)),ROWS(J$6:J202))))</f>
        <v/>
      </c>
      <c r="M202" s="43" t="str">
        <f t="array" ref="M202">IF(COUNTIF($J$6:$J$207,"?*")&lt;ROW(K202)-5,"",INDEX(K:K,SMALL(IF(K$6:K$207&lt;&gt;"",ROW(K$6:K$207)),ROWS(K$6:K202))))</f>
        <v/>
      </c>
    </row>
    <row r="203" spans="10:13" x14ac:dyDescent="0.25">
      <c r="J203" s="9" t="str">
        <f>IF(AND('Covered Services'!Q207&lt;&gt;1,'Covered Services'!E207="Emergency",'Covered Services'!B207&gt;0),'Covered Services'!B207,"")</f>
        <v/>
      </c>
      <c r="K203" s="76" t="str">
        <f>IF(J203="","",'Covered Services'!D207)</f>
        <v/>
      </c>
      <c r="L203" s="43" t="str">
        <f t="array" ref="L203">IF(COUNTIF($J$6:$J$207,"?*")&lt;ROW(J203)-5,"",INDEX(J:J,SMALL(IF(J$6:J$207&lt;&gt;"",ROW(J$6:J$207)),ROWS(J$6:J203))))</f>
        <v/>
      </c>
      <c r="M203" s="43" t="str">
        <f t="array" ref="M203">IF(COUNTIF($J$6:$J$207,"?*")&lt;ROW(K203)-5,"",INDEX(K:K,SMALL(IF(K$6:K$207&lt;&gt;"",ROW(K$6:K$207)),ROWS(K$6:K203))))</f>
        <v/>
      </c>
    </row>
    <row r="204" spans="10:13" x14ac:dyDescent="0.25">
      <c r="J204" s="9" t="str">
        <f>IF(AND('Covered Services'!Q208&lt;&gt;1,'Covered Services'!E208="Emergency",'Covered Services'!B208&gt;0),'Covered Services'!B208,"")</f>
        <v/>
      </c>
      <c r="K204" s="76" t="str">
        <f>IF(J204="","",'Covered Services'!D208)</f>
        <v/>
      </c>
      <c r="L204" s="43" t="str">
        <f t="array" ref="L204">IF(COUNTIF($J$6:$J$207,"?*")&lt;ROW(J204)-5,"",INDEX(J:J,SMALL(IF(J$6:J$207&lt;&gt;"",ROW(J$6:J$207)),ROWS(J$6:J204))))</f>
        <v/>
      </c>
      <c r="M204" s="43" t="str">
        <f t="array" ref="M204">IF(COUNTIF($J$6:$J$207,"?*")&lt;ROW(K204)-5,"",INDEX(K:K,SMALL(IF(K$6:K$207&lt;&gt;"",ROW(K$6:K$207)),ROWS(K$6:K204))))</f>
        <v/>
      </c>
    </row>
    <row r="205" spans="10:13" x14ac:dyDescent="0.25">
      <c r="J205" s="9" t="str">
        <f>IF(AND('Covered Services'!Q209&lt;&gt;1,'Covered Services'!E209="Emergency",'Covered Services'!B209&gt;0),'Covered Services'!B209,"")</f>
        <v/>
      </c>
      <c r="K205" s="76" t="str">
        <f>IF(J205="","",'Covered Services'!D209)</f>
        <v/>
      </c>
      <c r="L205" s="43" t="str">
        <f t="array" ref="L205">IF(COUNTIF($J$6:$J$207,"?*")&lt;ROW(J205)-5,"",INDEX(J:J,SMALL(IF(J$6:J$207&lt;&gt;"",ROW(J$6:J$207)),ROWS(J$6:J205))))</f>
        <v/>
      </c>
      <c r="M205" s="43" t="str">
        <f t="array" ref="M205">IF(COUNTIF($J$6:$J$207,"?*")&lt;ROW(K205)-5,"",INDEX(K:K,SMALL(IF(K$6:K$207&lt;&gt;"",ROW(K$6:K$207)),ROWS(K$6:K205))))</f>
        <v/>
      </c>
    </row>
    <row r="206" spans="10:13" x14ac:dyDescent="0.25">
      <c r="J206" s="9" t="str">
        <f>IF(AND('Covered Services'!Q210&lt;&gt;1,'Covered Services'!E210="Emergency",'Covered Services'!B210&gt;0),'Covered Services'!B210,"")</f>
        <v/>
      </c>
      <c r="K206" s="76" t="str">
        <f>IF(J206="","",'Covered Services'!D210)</f>
        <v/>
      </c>
      <c r="L206" s="43" t="str">
        <f t="array" ref="L206">IF(COUNTIF($J$6:$J$207,"?*")&lt;ROW(J206)-5,"",INDEX(J:J,SMALL(IF(J$6:J$207&lt;&gt;"",ROW(J$6:J$207)),ROWS(J$6:J206))))</f>
        <v/>
      </c>
      <c r="M206" s="43" t="str">
        <f t="array" ref="M206">IF(COUNTIF($J$6:$J$207,"?*")&lt;ROW(K206)-5,"",INDEX(K:K,SMALL(IF(K$6:K$207&lt;&gt;"",ROW(K$6:K$207)),ROWS(K$6:K206))))</f>
        <v/>
      </c>
    </row>
    <row r="207" spans="10:13" x14ac:dyDescent="0.25">
      <c r="J207" s="9" t="str">
        <f>IF(AND('Covered Services'!Q211&lt;&gt;1,'Covered Services'!E211="Emergency",'Covered Services'!B211&gt;0),'Covered Services'!B211,"")</f>
        <v/>
      </c>
      <c r="K207" s="76" t="str">
        <f>IF(J207="","",'Covered Services'!D211)</f>
        <v/>
      </c>
      <c r="L207" s="43" t="str">
        <f t="array" ref="L207">IF(COUNTIF($J$6:$J$207,"?*")&lt;ROW(J207)-5,"",INDEX(J:J,SMALL(IF(J$6:J$207&lt;&gt;"",ROW(J$6:J$207)),ROWS(J$6:J207))))</f>
        <v/>
      </c>
      <c r="M207" s="43" t="str">
        <f t="array" ref="M207">IF(COUNTIF($J$6:$J$207,"?*")&lt;ROW(K207)-5,"",INDEX(K:K,SMALL(IF(K$6:K$207&lt;&gt;"",ROW(K$6:K$207)),ROWS(K$6:K207))))</f>
        <v/>
      </c>
    </row>
    <row r="208" spans="10:13" x14ac:dyDescent="0.25">
      <c r="L208" s="43"/>
    </row>
    <row r="209" spans="12:12" x14ac:dyDescent="0.25">
      <c r="L209" s="43"/>
    </row>
    <row r="210" spans="12:12" x14ac:dyDescent="0.25">
      <c r="L210" s="43"/>
    </row>
    <row r="211" spans="12:12" x14ac:dyDescent="0.25">
      <c r="L211" s="43"/>
    </row>
    <row r="212" spans="12:12" x14ac:dyDescent="0.25">
      <c r="L212" s="43"/>
    </row>
    <row r="213" spans="12:12" x14ac:dyDescent="0.25">
      <c r="L213" s="43"/>
    </row>
    <row r="214" spans="12:12" x14ac:dyDescent="0.25">
      <c r="L214" s="43"/>
    </row>
    <row r="215" spans="12:12" x14ac:dyDescent="0.25">
      <c r="L215" s="43"/>
    </row>
    <row r="216" spans="12:12" x14ac:dyDescent="0.25">
      <c r="L216" s="43"/>
    </row>
  </sheetData>
  <sheetProtection sheet="1" formatRows="0"/>
  <mergeCells count="2">
    <mergeCell ref="B1:H1"/>
    <mergeCell ref="B68:F68"/>
  </mergeCells>
  <conditionalFormatting sqref="B70:B75">
    <cfRule type="cellIs" dxfId="27" priority="29" operator="notBetween">
      <formula>0</formula>
      <formula>2000</formula>
    </cfRule>
  </conditionalFormatting>
  <conditionalFormatting sqref="B75">
    <cfRule type="containsErrors" dxfId="26" priority="28">
      <formula>ISERROR(B75)</formula>
    </cfRule>
  </conditionalFormatting>
  <conditionalFormatting sqref="B70:B74">
    <cfRule type="containsErrors" dxfId="25" priority="27">
      <formula>ISERROR(B70)</formula>
    </cfRule>
  </conditionalFormatting>
  <conditionalFormatting sqref="F70:F75">
    <cfRule type="containsText" dxfId="24" priority="26" operator="containsText" text="Predominant Level Met">
      <formula>NOT(ISERROR(SEARCH("Predominant Level Met",F70)))</formula>
    </cfRule>
  </conditionalFormatting>
  <conditionalFormatting sqref="G69">
    <cfRule type="containsText" dxfId="23" priority="24" operator="containsText" text="No such cost sharing shall be applied">
      <formula>NOT(ISERROR(SEARCH("No such cost sharing shall be applied",G69)))</formula>
    </cfRule>
    <cfRule type="cellIs" dxfId="22" priority="25" operator="notEqual">
      <formula>"No such cost sharing shall be applied"</formula>
    </cfRule>
  </conditionalFormatting>
  <conditionalFormatting sqref="B79:B84">
    <cfRule type="cellIs" dxfId="21" priority="22" operator="notBetween">
      <formula>0</formula>
      <formula>2000</formula>
    </cfRule>
  </conditionalFormatting>
  <conditionalFormatting sqref="B79:B84">
    <cfRule type="containsErrors" dxfId="20" priority="21">
      <formula>ISERROR(B79)</formula>
    </cfRule>
  </conditionalFormatting>
  <conditionalFormatting sqref="F80:F84">
    <cfRule type="containsText" dxfId="19" priority="20" operator="containsText" text="Predominant Level Met">
      <formula>NOT(ISERROR(SEARCH("Predominant Level Met",F80)))</formula>
    </cfRule>
  </conditionalFormatting>
  <conditionalFormatting sqref="G78">
    <cfRule type="containsText" dxfId="18" priority="18" operator="containsText" text="No such cost sharing shall be applied">
      <formula>NOT(ISERROR(SEARCH("No such cost sharing shall be applied",G78)))</formula>
    </cfRule>
    <cfRule type="cellIs" dxfId="17" priority="19" operator="notEqual">
      <formula>"No such cost sharing shall be applied"</formula>
    </cfRule>
  </conditionalFormatting>
  <conditionalFormatting sqref="B88">
    <cfRule type="cellIs" dxfId="16" priority="17" operator="notBetween">
      <formula>0</formula>
      <formula>2000</formula>
    </cfRule>
  </conditionalFormatting>
  <conditionalFormatting sqref="B88">
    <cfRule type="containsErrors" dxfId="15" priority="16">
      <formula>ISERROR(B88)</formula>
    </cfRule>
  </conditionalFormatting>
  <conditionalFormatting sqref="B89:B93">
    <cfRule type="cellIs" dxfId="14" priority="15" operator="notBetween">
      <formula>0</formula>
      <formula>2000</formula>
    </cfRule>
  </conditionalFormatting>
  <conditionalFormatting sqref="B89:B93">
    <cfRule type="containsErrors" dxfId="13" priority="14">
      <formula>ISERROR(B89)</formula>
    </cfRule>
  </conditionalFormatting>
  <conditionalFormatting sqref="F89:F93">
    <cfRule type="containsText" dxfId="12" priority="13" operator="containsText" text="Predominant Level Met">
      <formula>NOT(ISERROR(SEARCH("Predominant Level Met",F89)))</formula>
    </cfRule>
  </conditionalFormatting>
  <conditionalFormatting sqref="G87">
    <cfRule type="containsText" dxfId="11" priority="12" operator="containsText" text="No such limits shall be applied">
      <formula>NOT(ISERROR(SEARCH("No such limits shall be applied",G87)))</formula>
    </cfRule>
  </conditionalFormatting>
  <conditionalFormatting sqref="F79">
    <cfRule type="containsText" dxfId="10" priority="11" operator="containsText" text="Predominant Level Met">
      <formula>NOT(ISERROR(SEARCH("Predominant Level Met",F79)))</formula>
    </cfRule>
  </conditionalFormatting>
  <conditionalFormatting sqref="F88">
    <cfRule type="containsText" dxfId="9" priority="10" operator="containsText" text="Predominant Level Met">
      <formula>NOT(ISERROR(SEARCH("Predominant Level Met",F88)))</formula>
    </cfRule>
  </conditionalFormatting>
  <conditionalFormatting sqref="B97:B102">
    <cfRule type="cellIs" dxfId="8" priority="9" operator="notBetween">
      <formula>0</formula>
      <formula>2000</formula>
    </cfRule>
  </conditionalFormatting>
  <conditionalFormatting sqref="B97:B102">
    <cfRule type="containsErrors" dxfId="7" priority="8">
      <formula>ISERROR(B97)</formula>
    </cfRule>
  </conditionalFormatting>
  <conditionalFormatting sqref="F98:F102">
    <cfRule type="containsText" dxfId="6" priority="7" operator="containsText" text="Predominant Level Met">
      <formula>NOT(ISERROR(SEARCH("Predominant Level Met",F98)))</formula>
    </cfRule>
  </conditionalFormatting>
  <conditionalFormatting sqref="F97">
    <cfRule type="containsText" dxfId="5" priority="6" operator="containsText" text="Predominant Level Met">
      <formula>NOT(ISERROR(SEARCH("Predominant Level Met",F97)))</formula>
    </cfRule>
  </conditionalFormatting>
  <conditionalFormatting sqref="G96">
    <cfRule type="containsText" dxfId="4" priority="5" operator="containsText" text="No such limits shall be applied">
      <formula>NOT(ISERROR(SEARCH("No such limits shall be applied",G96)))</formula>
    </cfRule>
  </conditionalFormatting>
  <conditionalFormatting sqref="D67:H67">
    <cfRule type="containsText" dxfId="3" priority="4" operator="containsText" text="Threshold Not Met">
      <formula>NOT(ISERROR(SEARCH("Threshold Not Met",D67)))</formula>
    </cfRule>
  </conditionalFormatting>
  <conditionalFormatting sqref="D67:H67">
    <cfRule type="cellIs" dxfId="2" priority="3" operator="equal">
      <formula>"Threshold Met"</formula>
    </cfRule>
  </conditionalFormatting>
  <conditionalFormatting sqref="E67:H67">
    <cfRule type="cellIs" dxfId="1" priority="2" operator="equal">
      <formula>"Threshold Met"</formula>
    </cfRule>
  </conditionalFormatting>
  <conditionalFormatting sqref="D67:H67">
    <cfRule type="cellIs" dxfId="0" priority="1" operator="equal">
      <formula>"Threshold Met"</formula>
    </cfRule>
  </conditionalFormatting>
  <dataValidations count="1">
    <dataValidation type="list" allowBlank="1" showInputMessage="1" showErrorMessage="1" sqref="F6:F62" xr:uid="{00000000-0002-0000-0A00-000000000000}">
      <formula1>"Y, N"</formula1>
    </dataValidation>
  </dataValidations>
  <pageMargins left="0.7" right="0.7" top="0.75" bottom="0.75" header="0.3" footer="0.3"/>
  <pageSetup paperSize="5" scale="22" fitToWidth="0" orientation="landscape" r:id="rId1"/>
  <headerFooter>
    <oddFooter>&amp;C&amp;1#&amp;"Calibri"&amp;10&amp;K000000Confidential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211"/>
  <sheetViews>
    <sheetView tabSelected="1" zoomScaleNormal="100" workbookViewId="0">
      <pane ySplit="9" topLeftCell="A10" activePane="bottomLeft" state="frozen"/>
      <selection pane="bottomLeft" activeCell="Y168" sqref="Y168"/>
    </sheetView>
  </sheetViews>
  <sheetFormatPr defaultRowHeight="15" x14ac:dyDescent="0.25"/>
  <cols>
    <col min="1" max="1" width="2" customWidth="1"/>
    <col min="2" max="2" width="75" customWidth="1"/>
    <col min="3" max="3" width="18.42578125" customWidth="1"/>
    <col min="4" max="4" width="25.42578125" customWidth="1"/>
    <col min="5" max="5" width="27" customWidth="1"/>
    <col min="6" max="7" width="41.5703125" customWidth="1"/>
    <col min="10" max="10" width="15.85546875" hidden="1" customWidth="1"/>
    <col min="11" max="13" width="7.5703125" hidden="1" customWidth="1"/>
    <col min="14" max="15" width="21" hidden="1" customWidth="1"/>
    <col min="16" max="16" width="19.7109375" hidden="1" customWidth="1"/>
    <col min="17" max="17" width="6.85546875" hidden="1" customWidth="1"/>
    <col min="18" max="18" width="13.5703125" hidden="1" customWidth="1"/>
    <col min="23" max="23" width="77.28515625" customWidth="1"/>
    <col min="24" max="24" width="77.7109375" customWidth="1"/>
  </cols>
  <sheetData>
    <row r="1" spans="1:17" ht="7.5" customHeight="1" thickBot="1" x14ac:dyDescent="0.3"/>
    <row r="2" spans="1:17" ht="19.5" customHeight="1" x14ac:dyDescent="0.25">
      <c r="B2" s="92" t="s">
        <v>49</v>
      </c>
      <c r="C2" s="93"/>
      <c r="D2" s="94"/>
      <c r="E2" s="128" t="s">
        <v>50</v>
      </c>
      <c r="F2" s="130" t="s">
        <v>96</v>
      </c>
      <c r="G2" s="116"/>
      <c r="H2" s="116"/>
      <c r="J2" s="65"/>
    </row>
    <row r="3" spans="1:17" ht="19.5" customHeight="1" x14ac:dyDescent="0.25">
      <c r="B3" s="95" t="s">
        <v>51</v>
      </c>
      <c r="C3" s="96"/>
      <c r="D3" s="97"/>
      <c r="E3" s="129"/>
      <c r="F3" s="131"/>
      <c r="G3" s="116"/>
      <c r="H3" s="116"/>
      <c r="J3" s="65"/>
    </row>
    <row r="4" spans="1:17" ht="19.5" customHeight="1" x14ac:dyDescent="0.25">
      <c r="A4" s="66"/>
      <c r="B4" s="98" t="s">
        <v>52</v>
      </c>
      <c r="C4" s="99"/>
      <c r="D4" s="100"/>
      <c r="E4" s="67" t="s">
        <v>53</v>
      </c>
      <c r="F4" s="114"/>
      <c r="G4" s="116"/>
      <c r="H4" s="116"/>
      <c r="J4" s="65"/>
    </row>
    <row r="5" spans="1:17" ht="33.75" customHeight="1" thickBot="1" x14ac:dyDescent="0.3">
      <c r="A5" s="66"/>
      <c r="B5" s="101"/>
      <c r="C5" s="102"/>
      <c r="D5" s="103"/>
      <c r="E5" s="115" t="s">
        <v>91</v>
      </c>
      <c r="F5" s="117"/>
      <c r="G5" s="116"/>
      <c r="H5" s="116"/>
      <c r="J5" s="65"/>
    </row>
    <row r="6" spans="1:17" ht="30" customHeight="1" thickBot="1" x14ac:dyDescent="0.35">
      <c r="A6" s="69"/>
      <c r="B6" s="104"/>
      <c r="C6" s="105"/>
      <c r="D6" s="106" t="s">
        <v>54</v>
      </c>
      <c r="E6" s="68" t="s">
        <v>53</v>
      </c>
      <c r="F6" s="117"/>
      <c r="G6" s="118"/>
      <c r="H6" s="116"/>
      <c r="J6" s="65"/>
    </row>
    <row r="7" spans="1:17" ht="30" customHeight="1" thickBot="1" x14ac:dyDescent="0.3">
      <c r="A7" s="69"/>
      <c r="B7" s="107"/>
      <c r="C7" s="108"/>
      <c r="D7" s="109" t="s">
        <v>89</v>
      </c>
      <c r="E7" s="126" t="s">
        <v>53</v>
      </c>
      <c r="F7" s="117"/>
      <c r="G7" s="116"/>
      <c r="H7" s="117"/>
    </row>
    <row r="8" spans="1:17" ht="33.75" customHeight="1" thickBot="1" x14ac:dyDescent="0.3">
      <c r="A8" s="69"/>
      <c r="B8" s="110"/>
      <c r="C8" s="111"/>
      <c r="D8" s="112" t="s">
        <v>56</v>
      </c>
      <c r="E8" s="127" t="s">
        <v>57</v>
      </c>
      <c r="F8" s="132" t="s">
        <v>92</v>
      </c>
      <c r="G8" s="133"/>
      <c r="H8" s="117"/>
    </row>
    <row r="9" spans="1:17" ht="78.75" customHeight="1" thickBot="1" x14ac:dyDescent="0.35">
      <c r="A9" s="69"/>
      <c r="B9" s="113" t="s">
        <v>58</v>
      </c>
      <c r="C9" s="70" t="s">
        <v>59</v>
      </c>
      <c r="D9" s="70" t="s">
        <v>90</v>
      </c>
      <c r="E9" s="71" t="s">
        <v>60</v>
      </c>
      <c r="F9" s="119" t="s">
        <v>93</v>
      </c>
      <c r="G9" s="120" t="s">
        <v>94</v>
      </c>
      <c r="N9" s="134" t="s">
        <v>61</v>
      </c>
      <c r="O9" s="134"/>
    </row>
    <row r="10" spans="1:17" x14ac:dyDescent="0.25">
      <c r="B10" s="90"/>
      <c r="C10" s="74"/>
      <c r="D10" s="73"/>
      <c r="E10" s="72"/>
      <c r="F10" s="121"/>
      <c r="G10" s="121"/>
      <c r="J10" t="s">
        <v>62</v>
      </c>
      <c r="N10" t="s">
        <v>63</v>
      </c>
      <c r="O10" t="s">
        <v>64</v>
      </c>
      <c r="Q10" s="78" t="str">
        <f>IF(C10="MH/SUD",1,"_")</f>
        <v>_</v>
      </c>
    </row>
    <row r="11" spans="1:17" x14ac:dyDescent="0.25">
      <c r="B11" s="90"/>
      <c r="C11" s="74"/>
      <c r="D11" s="73"/>
      <c r="E11" s="72"/>
      <c r="F11" s="122"/>
      <c r="G11" s="122"/>
      <c r="J11" t="s">
        <v>53</v>
      </c>
      <c r="N11" t="s">
        <v>65</v>
      </c>
      <c r="O11" t="s">
        <v>65</v>
      </c>
      <c r="Q11" s="78" t="str">
        <f t="shared" ref="Q11:Q74" si="0">IF(C11="MH/SUD",1,"_")</f>
        <v>_</v>
      </c>
    </row>
    <row r="12" spans="1:17" x14ac:dyDescent="0.25">
      <c r="B12" s="90"/>
      <c r="C12" s="74"/>
      <c r="D12" s="73"/>
      <c r="E12" s="72"/>
      <c r="F12" s="122"/>
      <c r="G12" s="122"/>
      <c r="J12" s="9" t="s">
        <v>55</v>
      </c>
      <c r="N12" t="s">
        <v>66</v>
      </c>
      <c r="O12" t="s">
        <v>66</v>
      </c>
      <c r="Q12" s="78" t="str">
        <f t="shared" si="0"/>
        <v>_</v>
      </c>
    </row>
    <row r="13" spans="1:17" x14ac:dyDescent="0.25">
      <c r="B13" s="90"/>
      <c r="C13" s="74"/>
      <c r="D13" s="73"/>
      <c r="E13" s="72"/>
      <c r="F13" s="122"/>
      <c r="G13" s="122"/>
      <c r="J13" t="s">
        <v>64</v>
      </c>
      <c r="L13" s="75"/>
      <c r="N13" t="s">
        <v>67</v>
      </c>
      <c r="O13" t="s">
        <v>68</v>
      </c>
      <c r="Q13" s="78" t="str">
        <f t="shared" si="0"/>
        <v>_</v>
      </c>
    </row>
    <row r="14" spans="1:17" x14ac:dyDescent="0.25">
      <c r="B14" s="90"/>
      <c r="C14" s="74"/>
      <c r="D14" s="73"/>
      <c r="E14" s="72"/>
      <c r="F14" s="122"/>
      <c r="G14" s="122"/>
      <c r="L14" s="75"/>
      <c r="N14" t="s">
        <v>69</v>
      </c>
      <c r="O14" t="s">
        <v>70</v>
      </c>
      <c r="Q14" s="78" t="str">
        <f t="shared" si="0"/>
        <v>_</v>
      </c>
    </row>
    <row r="15" spans="1:17" x14ac:dyDescent="0.25">
      <c r="B15" s="90"/>
      <c r="C15" s="74"/>
      <c r="D15" s="73"/>
      <c r="E15" s="72"/>
      <c r="F15" s="122"/>
      <c r="G15" s="122"/>
      <c r="J15" t="s">
        <v>71</v>
      </c>
      <c r="L15" s="75"/>
      <c r="N15" t="s">
        <v>72</v>
      </c>
      <c r="O15" t="s">
        <v>73</v>
      </c>
      <c r="Q15" s="78" t="str">
        <f t="shared" si="0"/>
        <v>_</v>
      </c>
    </row>
    <row r="16" spans="1:17" x14ac:dyDescent="0.25">
      <c r="B16" s="90"/>
      <c r="C16" s="74"/>
      <c r="D16" s="73"/>
      <c r="E16" s="72"/>
      <c r="F16" s="122"/>
      <c r="G16" s="122"/>
      <c r="J16" t="s">
        <v>53</v>
      </c>
      <c r="L16" s="75"/>
      <c r="N16" t="s">
        <v>74</v>
      </c>
      <c r="O16" t="s">
        <v>75</v>
      </c>
      <c r="Q16" s="78" t="str">
        <f t="shared" si="0"/>
        <v>_</v>
      </c>
    </row>
    <row r="17" spans="2:17" x14ac:dyDescent="0.25">
      <c r="B17" s="90"/>
      <c r="C17" s="74"/>
      <c r="D17" s="73"/>
      <c r="E17" s="91"/>
      <c r="F17" s="122"/>
      <c r="G17" s="122"/>
      <c r="J17" s="65" t="s">
        <v>55</v>
      </c>
      <c r="L17" s="75"/>
      <c r="N17" t="s">
        <v>73</v>
      </c>
      <c r="Q17" s="78" t="str">
        <f t="shared" si="0"/>
        <v>_</v>
      </c>
    </row>
    <row r="18" spans="2:17" x14ac:dyDescent="0.25">
      <c r="B18" s="90"/>
      <c r="C18" s="74"/>
      <c r="D18" s="73"/>
      <c r="E18" s="72"/>
      <c r="F18" s="122"/>
      <c r="G18" s="122"/>
      <c r="J18" t="s">
        <v>64</v>
      </c>
      <c r="L18" s="75"/>
      <c r="N18" t="s">
        <v>75</v>
      </c>
      <c r="Q18" s="78" t="str">
        <f t="shared" si="0"/>
        <v>_</v>
      </c>
    </row>
    <row r="19" spans="2:17" x14ac:dyDescent="0.25">
      <c r="B19" s="90"/>
      <c r="C19" s="74"/>
      <c r="D19" s="73"/>
      <c r="E19" s="72"/>
      <c r="F19" s="122"/>
      <c r="G19" s="122"/>
      <c r="L19" s="75"/>
      <c r="Q19" s="78" t="str">
        <f t="shared" si="0"/>
        <v>_</v>
      </c>
    </row>
    <row r="20" spans="2:17" x14ac:dyDescent="0.25">
      <c r="B20" s="90"/>
      <c r="C20" s="74"/>
      <c r="D20" s="73"/>
      <c r="E20" s="72"/>
      <c r="F20" s="122"/>
      <c r="G20" s="122"/>
      <c r="L20" s="75"/>
      <c r="Q20" s="78" t="str">
        <f t="shared" si="0"/>
        <v>_</v>
      </c>
    </row>
    <row r="21" spans="2:17" x14ac:dyDescent="0.25">
      <c r="B21" s="90"/>
      <c r="C21" s="74"/>
      <c r="D21" s="73"/>
      <c r="E21" s="72"/>
      <c r="F21" s="122"/>
      <c r="G21" s="122"/>
      <c r="L21" s="75"/>
      <c r="N21" s="76" t="s">
        <v>76</v>
      </c>
      <c r="O21" s="76"/>
      <c r="Q21" s="78" t="str">
        <f t="shared" si="0"/>
        <v>_</v>
      </c>
    </row>
    <row r="22" spans="2:17" x14ac:dyDescent="0.25">
      <c r="B22" s="90"/>
      <c r="C22" s="74"/>
      <c r="D22" s="73"/>
      <c r="E22" s="72"/>
      <c r="F22" s="122"/>
      <c r="G22" s="122"/>
      <c r="L22" s="75"/>
      <c r="N22" s="76" t="s">
        <v>57</v>
      </c>
      <c r="Q22" s="78" t="str">
        <f t="shared" si="0"/>
        <v>_</v>
      </c>
    </row>
    <row r="23" spans="2:17" x14ac:dyDescent="0.25">
      <c r="B23" s="90"/>
      <c r="C23" s="74"/>
      <c r="D23" s="73"/>
      <c r="E23" s="72"/>
      <c r="F23" s="122"/>
      <c r="G23" s="122"/>
      <c r="L23" s="75"/>
      <c r="N23" s="76">
        <v>2</v>
      </c>
      <c r="O23" s="75"/>
      <c r="Q23" s="78" t="str">
        <f t="shared" si="0"/>
        <v>_</v>
      </c>
    </row>
    <row r="24" spans="2:17" x14ac:dyDescent="0.25">
      <c r="B24" s="90"/>
      <c r="C24" s="74"/>
      <c r="D24" s="73"/>
      <c r="E24" s="72"/>
      <c r="F24" s="122"/>
      <c r="G24" s="122"/>
      <c r="N24" s="76">
        <v>3</v>
      </c>
      <c r="Q24" s="78" t="str">
        <f t="shared" si="0"/>
        <v>_</v>
      </c>
    </row>
    <row r="25" spans="2:17" x14ac:dyDescent="0.25">
      <c r="B25" s="90"/>
      <c r="C25" s="74"/>
      <c r="D25" s="73"/>
      <c r="E25" s="72"/>
      <c r="F25" s="122"/>
      <c r="G25" s="122"/>
      <c r="L25" s="75"/>
      <c r="N25" s="75">
        <v>4</v>
      </c>
      <c r="Q25" s="78" t="str">
        <f t="shared" si="0"/>
        <v>_</v>
      </c>
    </row>
    <row r="26" spans="2:17" x14ac:dyDescent="0.25">
      <c r="B26" s="90"/>
      <c r="C26" s="74"/>
      <c r="D26" s="73"/>
      <c r="E26" s="91"/>
      <c r="F26" s="122"/>
      <c r="G26" s="122"/>
      <c r="L26" s="75"/>
      <c r="Q26" s="78" t="str">
        <f t="shared" si="0"/>
        <v>_</v>
      </c>
    </row>
    <row r="27" spans="2:17" x14ac:dyDescent="0.25">
      <c r="B27" s="90"/>
      <c r="C27" s="74"/>
      <c r="D27" s="73"/>
      <c r="E27" s="91"/>
      <c r="F27" s="122"/>
      <c r="G27" s="122"/>
      <c r="J27" t="s">
        <v>77</v>
      </c>
      <c r="L27" s="75"/>
      <c r="Q27" s="78" t="str">
        <f t="shared" si="0"/>
        <v>_</v>
      </c>
    </row>
    <row r="28" spans="2:17" x14ac:dyDescent="0.25">
      <c r="B28" s="90"/>
      <c r="C28" s="74"/>
      <c r="D28" s="73"/>
      <c r="E28" s="91"/>
      <c r="F28" s="122"/>
      <c r="G28" s="122"/>
      <c r="L28" s="75"/>
      <c r="Q28" s="78" t="str">
        <f t="shared" si="0"/>
        <v>_</v>
      </c>
    </row>
    <row r="29" spans="2:17" x14ac:dyDescent="0.25">
      <c r="B29" s="90"/>
      <c r="C29" s="74"/>
      <c r="D29" s="73"/>
      <c r="E29" s="91"/>
      <c r="F29" s="122"/>
      <c r="G29" s="122"/>
      <c r="J29" t="s">
        <v>78</v>
      </c>
      <c r="L29" s="75"/>
      <c r="Q29" s="78" t="str">
        <f t="shared" si="0"/>
        <v>_</v>
      </c>
    </row>
    <row r="30" spans="2:17" x14ac:dyDescent="0.25">
      <c r="B30" s="90"/>
      <c r="C30" s="74"/>
      <c r="D30" s="73"/>
      <c r="E30" s="91"/>
      <c r="F30" s="122"/>
      <c r="G30" s="122"/>
      <c r="J30" t="s">
        <v>79</v>
      </c>
      <c r="L30" s="75"/>
      <c r="Q30" s="78" t="str">
        <f t="shared" si="0"/>
        <v>_</v>
      </c>
    </row>
    <row r="31" spans="2:17" x14ac:dyDescent="0.25">
      <c r="B31" s="90"/>
      <c r="C31" s="74"/>
      <c r="D31" s="73"/>
      <c r="E31" s="91"/>
      <c r="F31" s="122"/>
      <c r="G31" s="122"/>
      <c r="L31" s="75"/>
      <c r="Q31" s="78" t="str">
        <f t="shared" si="0"/>
        <v>_</v>
      </c>
    </row>
    <row r="32" spans="2:17" x14ac:dyDescent="0.25">
      <c r="B32" s="90"/>
      <c r="C32" s="74"/>
      <c r="D32" s="73"/>
      <c r="E32" s="91"/>
      <c r="F32" s="122"/>
      <c r="G32" s="122"/>
      <c r="Q32" s="78" t="str">
        <f t="shared" si="0"/>
        <v>_</v>
      </c>
    </row>
    <row r="33" spans="2:17" x14ac:dyDescent="0.25">
      <c r="B33" s="90"/>
      <c r="C33" s="74"/>
      <c r="D33" s="73"/>
      <c r="E33" s="91"/>
      <c r="F33" s="122"/>
      <c r="G33" s="122"/>
      <c r="Q33" s="78" t="str">
        <f t="shared" si="0"/>
        <v>_</v>
      </c>
    </row>
    <row r="34" spans="2:17" x14ac:dyDescent="0.25">
      <c r="B34" s="90"/>
      <c r="C34" s="74"/>
      <c r="D34" s="73"/>
      <c r="E34" s="91"/>
      <c r="F34" s="122"/>
      <c r="G34" s="122"/>
      <c r="Q34" s="78" t="str">
        <f t="shared" si="0"/>
        <v>_</v>
      </c>
    </row>
    <row r="35" spans="2:17" x14ac:dyDescent="0.25">
      <c r="B35" s="90"/>
      <c r="C35" s="74"/>
      <c r="D35" s="73"/>
      <c r="E35" s="91"/>
      <c r="F35" s="122"/>
      <c r="G35" s="122"/>
      <c r="Q35" s="78" t="str">
        <f t="shared" si="0"/>
        <v>_</v>
      </c>
    </row>
    <row r="36" spans="2:17" x14ac:dyDescent="0.25">
      <c r="B36" s="90"/>
      <c r="C36" s="74"/>
      <c r="D36" s="73"/>
      <c r="E36" s="91"/>
      <c r="F36" s="122"/>
      <c r="G36" s="122"/>
      <c r="Q36" s="78" t="str">
        <f t="shared" si="0"/>
        <v>_</v>
      </c>
    </row>
    <row r="37" spans="2:17" x14ac:dyDescent="0.25">
      <c r="B37" s="90"/>
      <c r="C37" s="74"/>
      <c r="D37" s="73"/>
      <c r="E37" s="91"/>
      <c r="F37" s="122"/>
      <c r="G37" s="122"/>
      <c r="Q37" s="78" t="str">
        <f t="shared" si="0"/>
        <v>_</v>
      </c>
    </row>
    <row r="38" spans="2:17" x14ac:dyDescent="0.25">
      <c r="B38" s="90"/>
      <c r="C38" s="74"/>
      <c r="D38" s="73"/>
      <c r="E38" s="91"/>
      <c r="F38" s="122"/>
      <c r="G38" s="122"/>
      <c r="Q38" s="78" t="str">
        <f t="shared" si="0"/>
        <v>_</v>
      </c>
    </row>
    <row r="39" spans="2:17" x14ac:dyDescent="0.25">
      <c r="B39" s="90"/>
      <c r="C39" s="74"/>
      <c r="D39" s="73"/>
      <c r="E39" s="91"/>
      <c r="F39" s="122"/>
      <c r="G39" s="122"/>
      <c r="Q39" s="78" t="str">
        <f t="shared" si="0"/>
        <v>_</v>
      </c>
    </row>
    <row r="40" spans="2:17" x14ac:dyDescent="0.25">
      <c r="B40" s="90"/>
      <c r="C40" s="74"/>
      <c r="D40" s="73"/>
      <c r="E40" s="91"/>
      <c r="F40" s="122"/>
      <c r="G40" s="122"/>
      <c r="Q40" s="78" t="str">
        <f t="shared" si="0"/>
        <v>_</v>
      </c>
    </row>
    <row r="41" spans="2:17" x14ac:dyDescent="0.25">
      <c r="B41" s="90"/>
      <c r="C41" s="74"/>
      <c r="D41" s="73"/>
      <c r="E41" s="91"/>
      <c r="F41" s="122"/>
      <c r="G41" s="122"/>
      <c r="Q41" s="78" t="str">
        <f t="shared" si="0"/>
        <v>_</v>
      </c>
    </row>
    <row r="42" spans="2:17" x14ac:dyDescent="0.25">
      <c r="B42" s="90"/>
      <c r="C42" s="74"/>
      <c r="D42" s="73"/>
      <c r="E42" s="91"/>
      <c r="F42" s="122"/>
      <c r="G42" s="122"/>
      <c r="Q42" s="78" t="str">
        <f t="shared" si="0"/>
        <v>_</v>
      </c>
    </row>
    <row r="43" spans="2:17" x14ac:dyDescent="0.25">
      <c r="B43" s="90"/>
      <c r="C43" s="74"/>
      <c r="D43" s="73"/>
      <c r="E43" s="91"/>
      <c r="F43" s="122"/>
      <c r="G43" s="122"/>
      <c r="Q43" s="78" t="str">
        <f t="shared" si="0"/>
        <v>_</v>
      </c>
    </row>
    <row r="44" spans="2:17" x14ac:dyDescent="0.25">
      <c r="B44" s="90"/>
      <c r="C44" s="74"/>
      <c r="D44" s="73"/>
      <c r="E44" s="91"/>
      <c r="F44" s="122"/>
      <c r="G44" s="122"/>
      <c r="Q44" s="78" t="str">
        <f t="shared" si="0"/>
        <v>_</v>
      </c>
    </row>
    <row r="45" spans="2:17" x14ac:dyDescent="0.25">
      <c r="B45" s="90"/>
      <c r="C45" s="74"/>
      <c r="D45" s="73"/>
      <c r="E45" s="91"/>
      <c r="F45" s="122"/>
      <c r="G45" s="122"/>
      <c r="Q45" s="78" t="str">
        <f t="shared" si="0"/>
        <v>_</v>
      </c>
    </row>
    <row r="46" spans="2:17" x14ac:dyDescent="0.25">
      <c r="B46" s="90"/>
      <c r="C46" s="74"/>
      <c r="D46" s="73"/>
      <c r="E46" s="91"/>
      <c r="F46" s="122"/>
      <c r="G46" s="122"/>
      <c r="Q46" s="78" t="str">
        <f t="shared" si="0"/>
        <v>_</v>
      </c>
    </row>
    <row r="47" spans="2:17" x14ac:dyDescent="0.25">
      <c r="B47" s="90"/>
      <c r="C47" s="74"/>
      <c r="D47" s="73"/>
      <c r="E47" s="91"/>
      <c r="F47" s="122"/>
      <c r="G47" s="122"/>
      <c r="Q47" s="78" t="str">
        <f t="shared" si="0"/>
        <v>_</v>
      </c>
    </row>
    <row r="48" spans="2:17" x14ac:dyDescent="0.25">
      <c r="B48" s="90"/>
      <c r="C48" s="74"/>
      <c r="D48" s="73"/>
      <c r="E48" s="91"/>
      <c r="F48" s="122"/>
      <c r="G48" s="122"/>
      <c r="Q48" s="78" t="str">
        <f t="shared" si="0"/>
        <v>_</v>
      </c>
    </row>
    <row r="49" spans="2:17" x14ac:dyDescent="0.25">
      <c r="B49" s="90"/>
      <c r="C49" s="74"/>
      <c r="D49" s="73"/>
      <c r="E49" s="91"/>
      <c r="F49" s="122"/>
      <c r="G49" s="122"/>
      <c r="Q49" s="78" t="str">
        <f t="shared" si="0"/>
        <v>_</v>
      </c>
    </row>
    <row r="50" spans="2:17" x14ac:dyDescent="0.25">
      <c r="B50" s="90"/>
      <c r="C50" s="74"/>
      <c r="D50" s="73"/>
      <c r="E50" s="91"/>
      <c r="F50" s="122"/>
      <c r="G50" s="122"/>
      <c r="Q50" s="78" t="str">
        <f t="shared" si="0"/>
        <v>_</v>
      </c>
    </row>
    <row r="51" spans="2:17" x14ac:dyDescent="0.25">
      <c r="B51" s="90"/>
      <c r="C51" s="74"/>
      <c r="D51" s="73"/>
      <c r="E51" s="91"/>
      <c r="F51" s="122"/>
      <c r="G51" s="122"/>
      <c r="Q51" s="78" t="str">
        <f t="shared" si="0"/>
        <v>_</v>
      </c>
    </row>
    <row r="52" spans="2:17" x14ac:dyDescent="0.25">
      <c r="B52" s="90"/>
      <c r="C52" s="74"/>
      <c r="D52" s="73"/>
      <c r="E52" s="91"/>
      <c r="F52" s="122"/>
      <c r="G52" s="122"/>
      <c r="Q52" s="78" t="str">
        <f t="shared" si="0"/>
        <v>_</v>
      </c>
    </row>
    <row r="53" spans="2:17" x14ac:dyDescent="0.25">
      <c r="B53" s="90"/>
      <c r="C53" s="74"/>
      <c r="D53" s="73"/>
      <c r="E53" s="91"/>
      <c r="F53" s="122"/>
      <c r="G53" s="122"/>
      <c r="Q53" s="78" t="str">
        <f t="shared" si="0"/>
        <v>_</v>
      </c>
    </row>
    <row r="54" spans="2:17" x14ac:dyDescent="0.25">
      <c r="B54" s="90"/>
      <c r="C54" s="74"/>
      <c r="D54" s="73"/>
      <c r="E54" s="91"/>
      <c r="F54" s="122"/>
      <c r="G54" s="122"/>
      <c r="Q54" s="78" t="str">
        <f t="shared" si="0"/>
        <v>_</v>
      </c>
    </row>
    <row r="55" spans="2:17" x14ac:dyDescent="0.25">
      <c r="B55" s="90"/>
      <c r="C55" s="74"/>
      <c r="D55" s="73"/>
      <c r="E55" s="91"/>
      <c r="F55" s="122"/>
      <c r="G55" s="122"/>
      <c r="Q55" s="78" t="str">
        <f t="shared" si="0"/>
        <v>_</v>
      </c>
    </row>
    <row r="56" spans="2:17" x14ac:dyDescent="0.25">
      <c r="B56" s="90"/>
      <c r="C56" s="74"/>
      <c r="D56" s="73"/>
      <c r="E56" s="91"/>
      <c r="F56" s="122"/>
      <c r="G56" s="122"/>
      <c r="Q56" s="78" t="str">
        <f t="shared" si="0"/>
        <v>_</v>
      </c>
    </row>
    <row r="57" spans="2:17" x14ac:dyDescent="0.25">
      <c r="B57" s="90"/>
      <c r="C57" s="74"/>
      <c r="D57" s="73"/>
      <c r="E57" s="91"/>
      <c r="F57" s="122"/>
      <c r="G57" s="122"/>
      <c r="Q57" s="78" t="str">
        <f t="shared" si="0"/>
        <v>_</v>
      </c>
    </row>
    <row r="58" spans="2:17" x14ac:dyDescent="0.25">
      <c r="B58" s="90"/>
      <c r="C58" s="74"/>
      <c r="D58" s="73"/>
      <c r="E58" s="91"/>
      <c r="F58" s="122"/>
      <c r="G58" s="122"/>
      <c r="Q58" s="78" t="str">
        <f t="shared" si="0"/>
        <v>_</v>
      </c>
    </row>
    <row r="59" spans="2:17" x14ac:dyDescent="0.25">
      <c r="B59" s="90"/>
      <c r="C59" s="74"/>
      <c r="D59" s="73"/>
      <c r="E59" s="91"/>
      <c r="F59" s="122"/>
      <c r="G59" s="122"/>
      <c r="Q59" s="78" t="str">
        <f t="shared" si="0"/>
        <v>_</v>
      </c>
    </row>
    <row r="60" spans="2:17" x14ac:dyDescent="0.25">
      <c r="B60" s="90"/>
      <c r="C60" s="74"/>
      <c r="D60" s="73"/>
      <c r="E60" s="91"/>
      <c r="F60" s="122"/>
      <c r="G60" s="122"/>
      <c r="Q60" s="78" t="str">
        <f t="shared" si="0"/>
        <v>_</v>
      </c>
    </row>
    <row r="61" spans="2:17" x14ac:dyDescent="0.25">
      <c r="B61" s="90"/>
      <c r="C61" s="74"/>
      <c r="D61" s="73"/>
      <c r="E61" s="91"/>
      <c r="F61" s="122"/>
      <c r="G61" s="122"/>
      <c r="Q61" s="78" t="str">
        <f t="shared" si="0"/>
        <v>_</v>
      </c>
    </row>
    <row r="62" spans="2:17" x14ac:dyDescent="0.25">
      <c r="B62" s="90"/>
      <c r="C62" s="74"/>
      <c r="D62" s="73"/>
      <c r="E62" s="91"/>
      <c r="F62" s="122"/>
      <c r="G62" s="122"/>
      <c r="Q62" s="78" t="str">
        <f t="shared" si="0"/>
        <v>_</v>
      </c>
    </row>
    <row r="63" spans="2:17" x14ac:dyDescent="0.25">
      <c r="B63" s="90"/>
      <c r="C63" s="74"/>
      <c r="D63" s="73"/>
      <c r="E63" s="91"/>
      <c r="F63" s="122"/>
      <c r="G63" s="122"/>
      <c r="Q63" s="78" t="str">
        <f t="shared" si="0"/>
        <v>_</v>
      </c>
    </row>
    <row r="64" spans="2:17" x14ac:dyDescent="0.25">
      <c r="B64" s="90"/>
      <c r="C64" s="74"/>
      <c r="D64" s="73"/>
      <c r="E64" s="91"/>
      <c r="F64" s="122"/>
      <c r="G64" s="122"/>
      <c r="Q64" s="78" t="str">
        <f t="shared" si="0"/>
        <v>_</v>
      </c>
    </row>
    <row r="65" spans="2:17" x14ac:dyDescent="0.25">
      <c r="B65" s="90"/>
      <c r="C65" s="74"/>
      <c r="D65" s="73"/>
      <c r="E65" s="91"/>
      <c r="F65" s="122"/>
      <c r="G65" s="122"/>
      <c r="Q65" s="78" t="str">
        <f t="shared" si="0"/>
        <v>_</v>
      </c>
    </row>
    <row r="66" spans="2:17" x14ac:dyDescent="0.25">
      <c r="B66" s="90"/>
      <c r="C66" s="74"/>
      <c r="D66" s="73"/>
      <c r="E66" s="91"/>
      <c r="F66" s="122"/>
      <c r="G66" s="122"/>
      <c r="Q66" s="78" t="str">
        <f t="shared" si="0"/>
        <v>_</v>
      </c>
    </row>
    <row r="67" spans="2:17" x14ac:dyDescent="0.25">
      <c r="B67" s="90"/>
      <c r="C67" s="74"/>
      <c r="D67" s="73"/>
      <c r="E67" s="91"/>
      <c r="F67" s="122"/>
      <c r="G67" s="122"/>
      <c r="Q67" s="78" t="str">
        <f t="shared" si="0"/>
        <v>_</v>
      </c>
    </row>
    <row r="68" spans="2:17" x14ac:dyDescent="0.25">
      <c r="B68" s="90"/>
      <c r="C68" s="74"/>
      <c r="D68" s="73"/>
      <c r="E68" s="91"/>
      <c r="F68" s="122"/>
      <c r="G68" s="122"/>
      <c r="Q68" s="78" t="str">
        <f t="shared" si="0"/>
        <v>_</v>
      </c>
    </row>
    <row r="69" spans="2:17" x14ac:dyDescent="0.25">
      <c r="B69" s="90"/>
      <c r="C69" s="74"/>
      <c r="D69" s="73"/>
      <c r="E69" s="91"/>
      <c r="F69" s="122"/>
      <c r="G69" s="122"/>
      <c r="Q69" s="78" t="str">
        <f t="shared" si="0"/>
        <v>_</v>
      </c>
    </row>
    <row r="70" spans="2:17" x14ac:dyDescent="0.25">
      <c r="B70" s="90"/>
      <c r="C70" s="74"/>
      <c r="D70" s="73"/>
      <c r="E70" s="91"/>
      <c r="F70" s="122"/>
      <c r="G70" s="122"/>
      <c r="Q70" s="78" t="str">
        <f t="shared" si="0"/>
        <v>_</v>
      </c>
    </row>
    <row r="71" spans="2:17" x14ac:dyDescent="0.25">
      <c r="B71" s="90"/>
      <c r="C71" s="74"/>
      <c r="D71" s="73"/>
      <c r="E71" s="91"/>
      <c r="F71" s="122"/>
      <c r="G71" s="122"/>
      <c r="Q71" s="78" t="str">
        <f t="shared" si="0"/>
        <v>_</v>
      </c>
    </row>
    <row r="72" spans="2:17" x14ac:dyDescent="0.25">
      <c r="B72" s="90"/>
      <c r="C72" s="74"/>
      <c r="D72" s="73"/>
      <c r="E72" s="91"/>
      <c r="F72" s="122"/>
      <c r="G72" s="122"/>
      <c r="Q72" s="78" t="str">
        <f t="shared" si="0"/>
        <v>_</v>
      </c>
    </row>
    <row r="73" spans="2:17" x14ac:dyDescent="0.25">
      <c r="B73" s="90"/>
      <c r="C73" s="74"/>
      <c r="D73" s="73"/>
      <c r="E73" s="91"/>
      <c r="F73" s="122"/>
      <c r="G73" s="122"/>
      <c r="Q73" s="78" t="str">
        <f t="shared" si="0"/>
        <v>_</v>
      </c>
    </row>
    <row r="74" spans="2:17" x14ac:dyDescent="0.25">
      <c r="B74" s="90"/>
      <c r="C74" s="74"/>
      <c r="D74" s="73"/>
      <c r="E74" s="91"/>
      <c r="F74" s="122"/>
      <c r="G74" s="122"/>
      <c r="Q74" s="78" t="str">
        <f t="shared" si="0"/>
        <v>_</v>
      </c>
    </row>
    <row r="75" spans="2:17" x14ac:dyDescent="0.25">
      <c r="B75" s="90"/>
      <c r="C75" s="74"/>
      <c r="D75" s="73"/>
      <c r="E75" s="91"/>
      <c r="F75" s="122"/>
      <c r="G75" s="122"/>
      <c r="Q75" s="78" t="str">
        <f t="shared" ref="Q75:Q138" si="1">IF(C75="MH/SUD",1,"_")</f>
        <v>_</v>
      </c>
    </row>
    <row r="76" spans="2:17" x14ac:dyDescent="0.25">
      <c r="B76" s="90"/>
      <c r="C76" s="74"/>
      <c r="D76" s="73"/>
      <c r="E76" s="91"/>
      <c r="F76" s="122"/>
      <c r="G76" s="122"/>
      <c r="Q76" s="78" t="str">
        <f t="shared" si="1"/>
        <v>_</v>
      </c>
    </row>
    <row r="77" spans="2:17" x14ac:dyDescent="0.25">
      <c r="B77" s="90"/>
      <c r="C77" s="74"/>
      <c r="D77" s="73"/>
      <c r="E77" s="91"/>
      <c r="F77" s="122"/>
      <c r="G77" s="122"/>
      <c r="Q77" s="78" t="str">
        <f t="shared" si="1"/>
        <v>_</v>
      </c>
    </row>
    <row r="78" spans="2:17" x14ac:dyDescent="0.25">
      <c r="B78" s="90"/>
      <c r="C78" s="74"/>
      <c r="D78" s="73"/>
      <c r="E78" s="91"/>
      <c r="F78" s="122"/>
      <c r="G78" s="122"/>
      <c r="Q78" s="78" t="str">
        <f t="shared" si="1"/>
        <v>_</v>
      </c>
    </row>
    <row r="79" spans="2:17" x14ac:dyDescent="0.25">
      <c r="B79" s="90"/>
      <c r="C79" s="74"/>
      <c r="D79" s="73"/>
      <c r="E79" s="91"/>
      <c r="F79" s="122"/>
      <c r="G79" s="122"/>
      <c r="Q79" s="78" t="str">
        <f t="shared" si="1"/>
        <v>_</v>
      </c>
    </row>
    <row r="80" spans="2:17" x14ac:dyDescent="0.25">
      <c r="B80" s="90"/>
      <c r="C80" s="74"/>
      <c r="D80" s="73"/>
      <c r="E80" s="91"/>
      <c r="F80" s="122"/>
      <c r="G80" s="122"/>
      <c r="Q80" s="78" t="str">
        <f t="shared" si="1"/>
        <v>_</v>
      </c>
    </row>
    <row r="81" spans="2:17" x14ac:dyDescent="0.25">
      <c r="B81" s="90"/>
      <c r="C81" s="74"/>
      <c r="D81" s="73"/>
      <c r="E81" s="91"/>
      <c r="F81" s="122"/>
      <c r="G81" s="122"/>
      <c r="Q81" s="78" t="str">
        <f t="shared" si="1"/>
        <v>_</v>
      </c>
    </row>
    <row r="82" spans="2:17" x14ac:dyDescent="0.25">
      <c r="B82" s="90"/>
      <c r="C82" s="74"/>
      <c r="D82" s="73"/>
      <c r="E82" s="91"/>
      <c r="F82" s="122"/>
      <c r="G82" s="122"/>
      <c r="Q82" s="78" t="str">
        <f t="shared" si="1"/>
        <v>_</v>
      </c>
    </row>
    <row r="83" spans="2:17" x14ac:dyDescent="0.25">
      <c r="B83" s="90"/>
      <c r="C83" s="74"/>
      <c r="D83" s="73"/>
      <c r="E83" s="91"/>
      <c r="F83" s="122"/>
      <c r="G83" s="122"/>
      <c r="Q83" s="78" t="str">
        <f t="shared" si="1"/>
        <v>_</v>
      </c>
    </row>
    <row r="84" spans="2:17" x14ac:dyDescent="0.25">
      <c r="B84" s="90"/>
      <c r="C84" s="74"/>
      <c r="D84" s="73"/>
      <c r="E84" s="91"/>
      <c r="F84" s="122"/>
      <c r="G84" s="122"/>
      <c r="Q84" s="78" t="str">
        <f t="shared" si="1"/>
        <v>_</v>
      </c>
    </row>
    <row r="85" spans="2:17" x14ac:dyDescent="0.25">
      <c r="B85" s="90"/>
      <c r="C85" s="74"/>
      <c r="D85" s="73"/>
      <c r="E85" s="91"/>
      <c r="F85" s="122"/>
      <c r="G85" s="122"/>
      <c r="Q85" s="78" t="str">
        <f t="shared" si="1"/>
        <v>_</v>
      </c>
    </row>
    <row r="86" spans="2:17" x14ac:dyDescent="0.25">
      <c r="B86" s="90"/>
      <c r="C86" s="74"/>
      <c r="D86" s="73"/>
      <c r="E86" s="91"/>
      <c r="F86" s="122"/>
      <c r="G86" s="122"/>
      <c r="Q86" s="78" t="str">
        <f t="shared" si="1"/>
        <v>_</v>
      </c>
    </row>
    <row r="87" spans="2:17" x14ac:dyDescent="0.25">
      <c r="B87" s="90"/>
      <c r="C87" s="74"/>
      <c r="D87" s="73"/>
      <c r="E87" s="91"/>
      <c r="F87" s="122"/>
      <c r="G87" s="122"/>
      <c r="Q87" s="78" t="str">
        <f t="shared" si="1"/>
        <v>_</v>
      </c>
    </row>
    <row r="88" spans="2:17" x14ac:dyDescent="0.25">
      <c r="B88" s="90"/>
      <c r="C88" s="74"/>
      <c r="D88" s="73"/>
      <c r="E88" s="91"/>
      <c r="F88" s="122"/>
      <c r="G88" s="122"/>
      <c r="Q88" s="78" t="str">
        <f t="shared" si="1"/>
        <v>_</v>
      </c>
    </row>
    <row r="89" spans="2:17" x14ac:dyDescent="0.25">
      <c r="B89" s="90"/>
      <c r="C89" s="74"/>
      <c r="D89" s="73"/>
      <c r="E89" s="91"/>
      <c r="F89" s="122"/>
      <c r="G89" s="122"/>
      <c r="Q89" s="78" t="str">
        <f t="shared" si="1"/>
        <v>_</v>
      </c>
    </row>
    <row r="90" spans="2:17" x14ac:dyDescent="0.25">
      <c r="B90" s="90"/>
      <c r="C90" s="74"/>
      <c r="D90" s="73"/>
      <c r="E90" s="91"/>
      <c r="F90" s="122"/>
      <c r="G90" s="122"/>
      <c r="Q90" s="78" t="str">
        <f t="shared" si="1"/>
        <v>_</v>
      </c>
    </row>
    <row r="91" spans="2:17" x14ac:dyDescent="0.25">
      <c r="B91" s="90"/>
      <c r="C91" s="74"/>
      <c r="D91" s="73"/>
      <c r="E91" s="91"/>
      <c r="F91" s="122"/>
      <c r="G91" s="122"/>
      <c r="Q91" s="78" t="str">
        <f t="shared" si="1"/>
        <v>_</v>
      </c>
    </row>
    <row r="92" spans="2:17" x14ac:dyDescent="0.25">
      <c r="B92" s="90"/>
      <c r="C92" s="74"/>
      <c r="D92" s="73"/>
      <c r="E92" s="91"/>
      <c r="F92" s="122"/>
      <c r="G92" s="122"/>
      <c r="Q92" s="78" t="str">
        <f t="shared" si="1"/>
        <v>_</v>
      </c>
    </row>
    <row r="93" spans="2:17" x14ac:dyDescent="0.25">
      <c r="B93" s="90"/>
      <c r="C93" s="74"/>
      <c r="D93" s="73"/>
      <c r="E93" s="91"/>
      <c r="F93" s="122"/>
      <c r="G93" s="122"/>
      <c r="Q93" s="78" t="str">
        <f t="shared" si="1"/>
        <v>_</v>
      </c>
    </row>
    <row r="94" spans="2:17" x14ac:dyDescent="0.25">
      <c r="B94" s="90"/>
      <c r="C94" s="74"/>
      <c r="D94" s="73"/>
      <c r="E94" s="91"/>
      <c r="F94" s="122"/>
      <c r="G94" s="122"/>
      <c r="Q94" s="78" t="str">
        <f t="shared" si="1"/>
        <v>_</v>
      </c>
    </row>
    <row r="95" spans="2:17" x14ac:dyDescent="0.25">
      <c r="B95" s="90"/>
      <c r="C95" s="74"/>
      <c r="D95" s="73"/>
      <c r="E95" s="91"/>
      <c r="F95" s="122"/>
      <c r="G95" s="122"/>
      <c r="Q95" s="78" t="str">
        <f t="shared" si="1"/>
        <v>_</v>
      </c>
    </row>
    <row r="96" spans="2:17" x14ac:dyDescent="0.25">
      <c r="B96" s="90"/>
      <c r="C96" s="74"/>
      <c r="D96" s="73"/>
      <c r="E96" s="91"/>
      <c r="F96" s="122"/>
      <c r="G96" s="122"/>
      <c r="Q96" s="78" t="str">
        <f t="shared" si="1"/>
        <v>_</v>
      </c>
    </row>
    <row r="97" spans="2:17" x14ac:dyDescent="0.25">
      <c r="B97" s="90"/>
      <c r="C97" s="74"/>
      <c r="D97" s="73"/>
      <c r="E97" s="91"/>
      <c r="F97" s="122"/>
      <c r="G97" s="122"/>
      <c r="Q97" s="78" t="str">
        <f t="shared" si="1"/>
        <v>_</v>
      </c>
    </row>
    <row r="98" spans="2:17" x14ac:dyDescent="0.25">
      <c r="B98" s="90"/>
      <c r="C98" s="74"/>
      <c r="D98" s="73"/>
      <c r="E98" s="91"/>
      <c r="F98" s="122"/>
      <c r="G98" s="122"/>
      <c r="Q98" s="78" t="str">
        <f t="shared" si="1"/>
        <v>_</v>
      </c>
    </row>
    <row r="99" spans="2:17" x14ac:dyDescent="0.25">
      <c r="B99" s="90"/>
      <c r="C99" s="74"/>
      <c r="D99" s="73"/>
      <c r="E99" s="91"/>
      <c r="F99" s="122"/>
      <c r="G99" s="122"/>
      <c r="Q99" s="78" t="str">
        <f t="shared" si="1"/>
        <v>_</v>
      </c>
    </row>
    <row r="100" spans="2:17" x14ac:dyDescent="0.25">
      <c r="B100" s="90"/>
      <c r="C100" s="74"/>
      <c r="D100" s="73"/>
      <c r="E100" s="91"/>
      <c r="F100" s="122"/>
      <c r="G100" s="122"/>
      <c r="Q100" s="78" t="str">
        <f t="shared" si="1"/>
        <v>_</v>
      </c>
    </row>
    <row r="101" spans="2:17" x14ac:dyDescent="0.25">
      <c r="B101" s="90"/>
      <c r="C101" s="74"/>
      <c r="D101" s="73"/>
      <c r="E101" s="91"/>
      <c r="F101" s="122"/>
      <c r="G101" s="122"/>
      <c r="Q101" s="78" t="str">
        <f t="shared" si="1"/>
        <v>_</v>
      </c>
    </row>
    <row r="102" spans="2:17" x14ac:dyDescent="0.25">
      <c r="B102" s="90"/>
      <c r="C102" s="74"/>
      <c r="D102" s="73"/>
      <c r="E102" s="91"/>
      <c r="F102" s="122"/>
      <c r="G102" s="122"/>
      <c r="Q102" s="78" t="str">
        <f t="shared" si="1"/>
        <v>_</v>
      </c>
    </row>
    <row r="103" spans="2:17" x14ac:dyDescent="0.25">
      <c r="B103" s="90"/>
      <c r="C103" s="74"/>
      <c r="D103" s="73"/>
      <c r="E103" s="91"/>
      <c r="F103" s="122"/>
      <c r="G103" s="122"/>
      <c r="Q103" s="78" t="str">
        <f t="shared" si="1"/>
        <v>_</v>
      </c>
    </row>
    <row r="104" spans="2:17" x14ac:dyDescent="0.25">
      <c r="B104" s="90"/>
      <c r="C104" s="74"/>
      <c r="D104" s="73"/>
      <c r="E104" s="91"/>
      <c r="F104" s="122"/>
      <c r="G104" s="122"/>
      <c r="Q104" s="78" t="str">
        <f t="shared" si="1"/>
        <v>_</v>
      </c>
    </row>
    <row r="105" spans="2:17" x14ac:dyDescent="0.25">
      <c r="B105" s="90"/>
      <c r="C105" s="74"/>
      <c r="D105" s="73"/>
      <c r="E105" s="91"/>
      <c r="F105" s="122"/>
      <c r="G105" s="122"/>
      <c r="Q105" s="78" t="str">
        <f t="shared" si="1"/>
        <v>_</v>
      </c>
    </row>
    <row r="106" spans="2:17" x14ac:dyDescent="0.25">
      <c r="B106" s="90"/>
      <c r="C106" s="74"/>
      <c r="D106" s="73"/>
      <c r="E106" s="91"/>
      <c r="F106" s="122"/>
      <c r="G106" s="122"/>
      <c r="Q106" s="78" t="str">
        <f t="shared" si="1"/>
        <v>_</v>
      </c>
    </row>
    <row r="107" spans="2:17" x14ac:dyDescent="0.25">
      <c r="B107" s="90"/>
      <c r="C107" s="74"/>
      <c r="D107" s="73"/>
      <c r="E107" s="91"/>
      <c r="F107" s="122"/>
      <c r="G107" s="122"/>
      <c r="Q107" s="78" t="str">
        <f t="shared" si="1"/>
        <v>_</v>
      </c>
    </row>
    <row r="108" spans="2:17" x14ac:dyDescent="0.25">
      <c r="B108" s="90"/>
      <c r="C108" s="74"/>
      <c r="D108" s="73"/>
      <c r="E108" s="91"/>
      <c r="F108" s="122"/>
      <c r="G108" s="122"/>
      <c r="Q108" s="78" t="str">
        <f t="shared" si="1"/>
        <v>_</v>
      </c>
    </row>
    <row r="109" spans="2:17" x14ac:dyDescent="0.25">
      <c r="B109" s="90"/>
      <c r="C109" s="74"/>
      <c r="D109" s="73"/>
      <c r="E109" s="91"/>
      <c r="F109" s="122"/>
      <c r="G109" s="122"/>
      <c r="Q109" s="78" t="str">
        <f t="shared" si="1"/>
        <v>_</v>
      </c>
    </row>
    <row r="110" spans="2:17" x14ac:dyDescent="0.25">
      <c r="B110" s="90"/>
      <c r="C110" s="74"/>
      <c r="D110" s="73"/>
      <c r="E110" s="91"/>
      <c r="F110" s="122"/>
      <c r="G110" s="122"/>
      <c r="Q110" s="78" t="str">
        <f t="shared" si="1"/>
        <v>_</v>
      </c>
    </row>
    <row r="111" spans="2:17" x14ac:dyDescent="0.25">
      <c r="B111" s="90"/>
      <c r="C111" s="74"/>
      <c r="D111" s="73"/>
      <c r="E111" s="91"/>
      <c r="F111" s="122"/>
      <c r="G111" s="122"/>
      <c r="Q111" s="78" t="str">
        <f t="shared" si="1"/>
        <v>_</v>
      </c>
    </row>
    <row r="112" spans="2:17" x14ac:dyDescent="0.25">
      <c r="B112" s="90"/>
      <c r="C112" s="74"/>
      <c r="D112" s="73"/>
      <c r="E112" s="91"/>
      <c r="F112" s="122"/>
      <c r="G112" s="122"/>
      <c r="Q112" s="78" t="str">
        <f t="shared" si="1"/>
        <v>_</v>
      </c>
    </row>
    <row r="113" spans="2:17" x14ac:dyDescent="0.25">
      <c r="B113" s="90"/>
      <c r="C113" s="74"/>
      <c r="D113" s="73"/>
      <c r="E113" s="91"/>
      <c r="F113" s="122"/>
      <c r="G113" s="122"/>
      <c r="Q113" s="78" t="str">
        <f t="shared" si="1"/>
        <v>_</v>
      </c>
    </row>
    <row r="114" spans="2:17" x14ac:dyDescent="0.25">
      <c r="B114" s="90"/>
      <c r="C114" s="74"/>
      <c r="D114" s="73"/>
      <c r="E114" s="91"/>
      <c r="F114" s="122"/>
      <c r="G114" s="122"/>
      <c r="Q114" s="78" t="str">
        <f t="shared" si="1"/>
        <v>_</v>
      </c>
    </row>
    <row r="115" spans="2:17" x14ac:dyDescent="0.25">
      <c r="B115" s="90"/>
      <c r="C115" s="74"/>
      <c r="D115" s="73"/>
      <c r="E115" s="91"/>
      <c r="F115" s="122"/>
      <c r="G115" s="122"/>
      <c r="Q115" s="78" t="str">
        <f t="shared" si="1"/>
        <v>_</v>
      </c>
    </row>
    <row r="116" spans="2:17" x14ac:dyDescent="0.25">
      <c r="B116" s="90"/>
      <c r="C116" s="74"/>
      <c r="D116" s="73"/>
      <c r="E116" s="91"/>
      <c r="F116" s="122"/>
      <c r="G116" s="122"/>
      <c r="Q116" s="78" t="str">
        <f t="shared" si="1"/>
        <v>_</v>
      </c>
    </row>
    <row r="117" spans="2:17" x14ac:dyDescent="0.25">
      <c r="B117" s="90"/>
      <c r="C117" s="74"/>
      <c r="D117" s="73"/>
      <c r="E117" s="91"/>
      <c r="F117" s="122"/>
      <c r="G117" s="122"/>
      <c r="Q117" s="78" t="str">
        <f t="shared" si="1"/>
        <v>_</v>
      </c>
    </row>
    <row r="118" spans="2:17" x14ac:dyDescent="0.25">
      <c r="B118" s="90"/>
      <c r="C118" s="74"/>
      <c r="D118" s="73"/>
      <c r="E118" s="91"/>
      <c r="F118" s="122"/>
      <c r="G118" s="122"/>
      <c r="Q118" s="78" t="str">
        <f t="shared" si="1"/>
        <v>_</v>
      </c>
    </row>
    <row r="119" spans="2:17" x14ac:dyDescent="0.25">
      <c r="B119" s="90"/>
      <c r="C119" s="74"/>
      <c r="D119" s="73"/>
      <c r="E119" s="91"/>
      <c r="F119" s="122"/>
      <c r="G119" s="122"/>
      <c r="Q119" s="78" t="str">
        <f t="shared" si="1"/>
        <v>_</v>
      </c>
    </row>
    <row r="120" spans="2:17" x14ac:dyDescent="0.25">
      <c r="B120" s="90"/>
      <c r="C120" s="74"/>
      <c r="D120" s="73"/>
      <c r="E120" s="91"/>
      <c r="F120" s="122"/>
      <c r="G120" s="122"/>
      <c r="Q120" s="78" t="str">
        <f t="shared" si="1"/>
        <v>_</v>
      </c>
    </row>
    <row r="121" spans="2:17" x14ac:dyDescent="0.25">
      <c r="B121" s="90"/>
      <c r="C121" s="74"/>
      <c r="D121" s="73"/>
      <c r="E121" s="91"/>
      <c r="F121" s="122"/>
      <c r="G121" s="122"/>
      <c r="Q121" s="78" t="str">
        <f t="shared" si="1"/>
        <v>_</v>
      </c>
    </row>
    <row r="122" spans="2:17" x14ac:dyDescent="0.25">
      <c r="B122" s="90"/>
      <c r="C122" s="74"/>
      <c r="D122" s="73"/>
      <c r="E122" s="91"/>
      <c r="F122" s="122"/>
      <c r="G122" s="122"/>
      <c r="Q122" s="78" t="str">
        <f t="shared" si="1"/>
        <v>_</v>
      </c>
    </row>
    <row r="123" spans="2:17" x14ac:dyDescent="0.25">
      <c r="B123" s="90"/>
      <c r="C123" s="74"/>
      <c r="D123" s="73"/>
      <c r="E123" s="91"/>
      <c r="F123" s="122"/>
      <c r="G123" s="122"/>
      <c r="Q123" s="78" t="str">
        <f t="shared" si="1"/>
        <v>_</v>
      </c>
    </row>
    <row r="124" spans="2:17" x14ac:dyDescent="0.25">
      <c r="B124" s="90"/>
      <c r="C124" s="74"/>
      <c r="D124" s="73"/>
      <c r="E124" s="91"/>
      <c r="F124" s="122"/>
      <c r="G124" s="122"/>
      <c r="Q124" s="78" t="str">
        <f t="shared" si="1"/>
        <v>_</v>
      </c>
    </row>
    <row r="125" spans="2:17" x14ac:dyDescent="0.25">
      <c r="B125" s="90"/>
      <c r="C125" s="74"/>
      <c r="D125" s="73"/>
      <c r="E125" s="91"/>
      <c r="F125" s="122"/>
      <c r="G125" s="122"/>
      <c r="Q125" s="78" t="str">
        <f t="shared" si="1"/>
        <v>_</v>
      </c>
    </row>
    <row r="126" spans="2:17" x14ac:dyDescent="0.25">
      <c r="B126" s="90"/>
      <c r="C126" s="74"/>
      <c r="D126" s="73"/>
      <c r="E126" s="91"/>
      <c r="F126" s="122"/>
      <c r="G126" s="122"/>
      <c r="Q126" s="78" t="str">
        <f t="shared" si="1"/>
        <v>_</v>
      </c>
    </row>
    <row r="127" spans="2:17" x14ac:dyDescent="0.25">
      <c r="B127" s="90"/>
      <c r="C127" s="74"/>
      <c r="D127" s="73"/>
      <c r="E127" s="91"/>
      <c r="F127" s="122"/>
      <c r="G127" s="122"/>
      <c r="Q127" s="78" t="str">
        <f t="shared" si="1"/>
        <v>_</v>
      </c>
    </row>
    <row r="128" spans="2:17" x14ac:dyDescent="0.25">
      <c r="B128" s="90"/>
      <c r="C128" s="74"/>
      <c r="D128" s="73"/>
      <c r="E128" s="91"/>
      <c r="F128" s="122"/>
      <c r="G128" s="122"/>
      <c r="Q128" s="78" t="str">
        <f t="shared" si="1"/>
        <v>_</v>
      </c>
    </row>
    <row r="129" spans="2:17" x14ac:dyDescent="0.25">
      <c r="B129" s="90"/>
      <c r="C129" s="74"/>
      <c r="D129" s="73"/>
      <c r="E129" s="91"/>
      <c r="F129" s="122"/>
      <c r="G129" s="122"/>
      <c r="Q129" s="78" t="str">
        <f t="shared" si="1"/>
        <v>_</v>
      </c>
    </row>
    <row r="130" spans="2:17" x14ac:dyDescent="0.25">
      <c r="B130" s="90"/>
      <c r="C130" s="74"/>
      <c r="D130" s="73"/>
      <c r="E130" s="91"/>
      <c r="F130" s="122"/>
      <c r="G130" s="122"/>
      <c r="Q130" s="78" t="str">
        <f t="shared" si="1"/>
        <v>_</v>
      </c>
    </row>
    <row r="131" spans="2:17" x14ac:dyDescent="0.25">
      <c r="B131" s="90"/>
      <c r="C131" s="74"/>
      <c r="D131" s="73"/>
      <c r="E131" s="91"/>
      <c r="F131" s="122"/>
      <c r="G131" s="122"/>
      <c r="Q131" s="78" t="str">
        <f t="shared" si="1"/>
        <v>_</v>
      </c>
    </row>
    <row r="132" spans="2:17" x14ac:dyDescent="0.25">
      <c r="B132" s="90"/>
      <c r="C132" s="74"/>
      <c r="D132" s="73"/>
      <c r="E132" s="91"/>
      <c r="F132" s="122"/>
      <c r="G132" s="122"/>
      <c r="Q132" s="78" t="str">
        <f t="shared" si="1"/>
        <v>_</v>
      </c>
    </row>
    <row r="133" spans="2:17" x14ac:dyDescent="0.25">
      <c r="B133" s="90"/>
      <c r="C133" s="74"/>
      <c r="D133" s="73"/>
      <c r="E133" s="91"/>
      <c r="F133" s="122"/>
      <c r="G133" s="122"/>
      <c r="Q133" s="78" t="str">
        <f t="shared" si="1"/>
        <v>_</v>
      </c>
    </row>
    <row r="134" spans="2:17" x14ac:dyDescent="0.25">
      <c r="B134" s="90"/>
      <c r="C134" s="74"/>
      <c r="D134" s="73"/>
      <c r="E134" s="91"/>
      <c r="F134" s="122"/>
      <c r="G134" s="122"/>
      <c r="Q134" s="78" t="str">
        <f t="shared" si="1"/>
        <v>_</v>
      </c>
    </row>
    <row r="135" spans="2:17" x14ac:dyDescent="0.25">
      <c r="B135" s="90"/>
      <c r="C135" s="74"/>
      <c r="D135" s="73"/>
      <c r="E135" s="91"/>
      <c r="F135" s="122"/>
      <c r="G135" s="122"/>
      <c r="Q135" s="78" t="str">
        <f t="shared" si="1"/>
        <v>_</v>
      </c>
    </row>
    <row r="136" spans="2:17" x14ac:dyDescent="0.25">
      <c r="B136" s="90"/>
      <c r="C136" s="74"/>
      <c r="D136" s="73"/>
      <c r="E136" s="91"/>
      <c r="F136" s="122"/>
      <c r="G136" s="122"/>
      <c r="Q136" s="78" t="str">
        <f t="shared" si="1"/>
        <v>_</v>
      </c>
    </row>
    <row r="137" spans="2:17" x14ac:dyDescent="0.25">
      <c r="B137" s="90"/>
      <c r="C137" s="74"/>
      <c r="D137" s="73"/>
      <c r="E137" s="91"/>
      <c r="F137" s="122"/>
      <c r="G137" s="122"/>
      <c r="Q137" s="78" t="str">
        <f t="shared" si="1"/>
        <v>_</v>
      </c>
    </row>
    <row r="138" spans="2:17" x14ac:dyDescent="0.25">
      <c r="B138" s="90"/>
      <c r="C138" s="74"/>
      <c r="D138" s="73"/>
      <c r="E138" s="91"/>
      <c r="F138" s="122"/>
      <c r="G138" s="122"/>
      <c r="Q138" s="78" t="str">
        <f t="shared" si="1"/>
        <v>_</v>
      </c>
    </row>
    <row r="139" spans="2:17" x14ac:dyDescent="0.25">
      <c r="B139" s="90"/>
      <c r="C139" s="74"/>
      <c r="D139" s="73"/>
      <c r="E139" s="91"/>
      <c r="F139" s="122"/>
      <c r="G139" s="122"/>
      <c r="Q139" s="78" t="str">
        <f t="shared" ref="Q139:Q202" si="2">IF(C139="MH/SUD",1,"_")</f>
        <v>_</v>
      </c>
    </row>
    <row r="140" spans="2:17" x14ac:dyDescent="0.25">
      <c r="B140" s="90"/>
      <c r="C140" s="74"/>
      <c r="D140" s="73"/>
      <c r="E140" s="91"/>
      <c r="F140" s="122"/>
      <c r="G140" s="122"/>
      <c r="Q140" s="78" t="str">
        <f t="shared" si="2"/>
        <v>_</v>
      </c>
    </row>
    <row r="141" spans="2:17" x14ac:dyDescent="0.25">
      <c r="B141" s="90"/>
      <c r="C141" s="74"/>
      <c r="D141" s="73"/>
      <c r="E141" s="91"/>
      <c r="F141" s="122"/>
      <c r="G141" s="122"/>
      <c r="Q141" s="78" t="str">
        <f t="shared" si="2"/>
        <v>_</v>
      </c>
    </row>
    <row r="142" spans="2:17" x14ac:dyDescent="0.25">
      <c r="B142" s="90"/>
      <c r="C142" s="74"/>
      <c r="D142" s="73"/>
      <c r="E142" s="91"/>
      <c r="F142" s="122"/>
      <c r="G142" s="122"/>
      <c r="Q142" s="78" t="str">
        <f t="shared" si="2"/>
        <v>_</v>
      </c>
    </row>
    <row r="143" spans="2:17" x14ac:dyDescent="0.25">
      <c r="B143" s="90"/>
      <c r="C143" s="74"/>
      <c r="D143" s="73"/>
      <c r="E143" s="91"/>
      <c r="F143" s="122"/>
      <c r="G143" s="122"/>
      <c r="Q143" s="78" t="str">
        <f t="shared" si="2"/>
        <v>_</v>
      </c>
    </row>
    <row r="144" spans="2:17" x14ac:dyDescent="0.25">
      <c r="B144" s="90"/>
      <c r="C144" s="74"/>
      <c r="D144" s="73"/>
      <c r="E144" s="91"/>
      <c r="F144" s="122"/>
      <c r="G144" s="122"/>
      <c r="Q144" s="78" t="str">
        <f t="shared" si="2"/>
        <v>_</v>
      </c>
    </row>
    <row r="145" spans="2:17" x14ac:dyDescent="0.25">
      <c r="B145" s="90"/>
      <c r="C145" s="74"/>
      <c r="D145" s="73"/>
      <c r="E145" s="91"/>
      <c r="F145" s="122"/>
      <c r="G145" s="122"/>
      <c r="Q145" s="78" t="str">
        <f t="shared" si="2"/>
        <v>_</v>
      </c>
    </row>
    <row r="146" spans="2:17" x14ac:dyDescent="0.25">
      <c r="B146" s="90"/>
      <c r="C146" s="74"/>
      <c r="D146" s="73"/>
      <c r="E146" s="91"/>
      <c r="F146" s="122"/>
      <c r="G146" s="122"/>
      <c r="Q146" s="78" t="str">
        <f t="shared" si="2"/>
        <v>_</v>
      </c>
    </row>
    <row r="147" spans="2:17" x14ac:dyDescent="0.25">
      <c r="B147" s="90"/>
      <c r="C147" s="74"/>
      <c r="D147" s="73"/>
      <c r="E147" s="91"/>
      <c r="F147" s="122"/>
      <c r="G147" s="122"/>
      <c r="Q147" s="78" t="str">
        <f t="shared" si="2"/>
        <v>_</v>
      </c>
    </row>
    <row r="148" spans="2:17" x14ac:dyDescent="0.25">
      <c r="B148" s="90"/>
      <c r="C148" s="74"/>
      <c r="D148" s="73"/>
      <c r="E148" s="91"/>
      <c r="F148" s="122"/>
      <c r="G148" s="122"/>
      <c r="Q148" s="78" t="str">
        <f t="shared" si="2"/>
        <v>_</v>
      </c>
    </row>
    <row r="149" spans="2:17" x14ac:dyDescent="0.25">
      <c r="B149" s="90"/>
      <c r="C149" s="74"/>
      <c r="D149" s="73"/>
      <c r="E149" s="91"/>
      <c r="F149" s="122"/>
      <c r="G149" s="122"/>
      <c r="Q149" s="78" t="str">
        <f t="shared" si="2"/>
        <v>_</v>
      </c>
    </row>
    <row r="150" spans="2:17" x14ac:dyDescent="0.25">
      <c r="B150" s="90"/>
      <c r="C150" s="74"/>
      <c r="D150" s="73"/>
      <c r="E150" s="91"/>
      <c r="F150" s="122"/>
      <c r="G150" s="122"/>
      <c r="Q150" s="78" t="str">
        <f t="shared" si="2"/>
        <v>_</v>
      </c>
    </row>
    <row r="151" spans="2:17" x14ac:dyDescent="0.25">
      <c r="B151" s="90"/>
      <c r="C151" s="74"/>
      <c r="D151" s="73"/>
      <c r="E151" s="91"/>
      <c r="F151" s="122"/>
      <c r="G151" s="122"/>
      <c r="Q151" s="78" t="str">
        <f t="shared" si="2"/>
        <v>_</v>
      </c>
    </row>
    <row r="152" spans="2:17" x14ac:dyDescent="0.25">
      <c r="B152" s="90"/>
      <c r="C152" s="74"/>
      <c r="D152" s="73"/>
      <c r="E152" s="91"/>
      <c r="F152" s="122"/>
      <c r="G152" s="122"/>
      <c r="Q152" s="78" t="str">
        <f t="shared" si="2"/>
        <v>_</v>
      </c>
    </row>
    <row r="153" spans="2:17" x14ac:dyDescent="0.25">
      <c r="B153" s="90"/>
      <c r="C153" s="74"/>
      <c r="D153" s="73"/>
      <c r="E153" s="91"/>
      <c r="F153" s="122"/>
      <c r="G153" s="122"/>
      <c r="Q153" s="78" t="str">
        <f t="shared" si="2"/>
        <v>_</v>
      </c>
    </row>
    <row r="154" spans="2:17" x14ac:dyDescent="0.25">
      <c r="B154" s="90"/>
      <c r="C154" s="74"/>
      <c r="D154" s="73"/>
      <c r="E154" s="72"/>
      <c r="F154" s="122"/>
      <c r="G154" s="122"/>
      <c r="Q154" s="78" t="str">
        <f t="shared" si="2"/>
        <v>_</v>
      </c>
    </row>
    <row r="155" spans="2:17" x14ac:dyDescent="0.25">
      <c r="B155" s="90"/>
      <c r="C155" s="74"/>
      <c r="D155" s="73"/>
      <c r="E155" s="72"/>
      <c r="F155" s="122"/>
      <c r="G155" s="122"/>
      <c r="Q155" s="78" t="str">
        <f t="shared" si="2"/>
        <v>_</v>
      </c>
    </row>
    <row r="156" spans="2:17" x14ac:dyDescent="0.25">
      <c r="B156" s="90"/>
      <c r="C156" s="74"/>
      <c r="D156" s="73"/>
      <c r="E156" s="72"/>
      <c r="F156" s="122"/>
      <c r="G156" s="122"/>
      <c r="Q156" s="78" t="str">
        <f t="shared" si="2"/>
        <v>_</v>
      </c>
    </row>
    <row r="157" spans="2:17" x14ac:dyDescent="0.25">
      <c r="B157" s="90"/>
      <c r="C157" s="74"/>
      <c r="D157" s="73"/>
      <c r="E157" s="72"/>
      <c r="F157" s="122"/>
      <c r="G157" s="122"/>
      <c r="Q157" s="78" t="str">
        <f t="shared" si="2"/>
        <v>_</v>
      </c>
    </row>
    <row r="158" spans="2:17" x14ac:dyDescent="0.25">
      <c r="B158" s="90"/>
      <c r="C158" s="74"/>
      <c r="D158" s="73"/>
      <c r="E158" s="72"/>
      <c r="F158" s="122"/>
      <c r="G158" s="122"/>
      <c r="Q158" s="78" t="str">
        <f t="shared" si="2"/>
        <v>_</v>
      </c>
    </row>
    <row r="159" spans="2:17" x14ac:dyDescent="0.25">
      <c r="B159" s="90"/>
      <c r="C159" s="74"/>
      <c r="D159" s="73"/>
      <c r="E159" s="72"/>
      <c r="F159" s="122"/>
      <c r="G159" s="122"/>
      <c r="Q159" s="78" t="str">
        <f t="shared" si="2"/>
        <v>_</v>
      </c>
    </row>
    <row r="160" spans="2:17" x14ac:dyDescent="0.25">
      <c r="B160" s="90"/>
      <c r="C160" s="74"/>
      <c r="D160" s="73"/>
      <c r="E160" s="72"/>
      <c r="F160" s="122"/>
      <c r="G160" s="122"/>
      <c r="Q160" s="78" t="str">
        <f t="shared" si="2"/>
        <v>_</v>
      </c>
    </row>
    <row r="161" spans="2:17" x14ac:dyDescent="0.25">
      <c r="B161" s="90"/>
      <c r="C161" s="74"/>
      <c r="D161" s="73"/>
      <c r="E161" s="72"/>
      <c r="F161" s="122"/>
      <c r="G161" s="122"/>
      <c r="Q161" s="78" t="str">
        <f t="shared" si="2"/>
        <v>_</v>
      </c>
    </row>
    <row r="162" spans="2:17" x14ac:dyDescent="0.25">
      <c r="B162" s="90"/>
      <c r="C162" s="74"/>
      <c r="D162" s="73"/>
      <c r="E162" s="72"/>
      <c r="F162" s="122"/>
      <c r="G162" s="122"/>
      <c r="Q162" s="78" t="str">
        <f t="shared" si="2"/>
        <v>_</v>
      </c>
    </row>
    <row r="163" spans="2:17" x14ac:dyDescent="0.25">
      <c r="B163" s="90"/>
      <c r="C163" s="74"/>
      <c r="D163" s="73"/>
      <c r="E163" s="72"/>
      <c r="F163" s="122"/>
      <c r="G163" s="122"/>
      <c r="Q163" s="78" t="str">
        <f t="shared" si="2"/>
        <v>_</v>
      </c>
    </row>
    <row r="164" spans="2:17" x14ac:dyDescent="0.25">
      <c r="B164" s="90"/>
      <c r="C164" s="74"/>
      <c r="D164" s="73"/>
      <c r="E164" s="72"/>
      <c r="F164" s="122"/>
      <c r="G164" s="122"/>
      <c r="Q164" s="78" t="str">
        <f t="shared" si="2"/>
        <v>_</v>
      </c>
    </row>
    <row r="165" spans="2:17" x14ac:dyDescent="0.25">
      <c r="B165" s="90"/>
      <c r="C165" s="74"/>
      <c r="D165" s="73"/>
      <c r="E165" s="72"/>
      <c r="F165" s="122"/>
      <c r="G165" s="122"/>
      <c r="Q165" s="78" t="str">
        <f t="shared" si="2"/>
        <v>_</v>
      </c>
    </row>
    <row r="166" spans="2:17" x14ac:dyDescent="0.25">
      <c r="B166" s="90"/>
      <c r="C166" s="74"/>
      <c r="D166" s="73"/>
      <c r="E166" s="72"/>
      <c r="F166" s="122"/>
      <c r="G166" s="122"/>
      <c r="Q166" s="78" t="str">
        <f t="shared" si="2"/>
        <v>_</v>
      </c>
    </row>
    <row r="167" spans="2:17" x14ac:dyDescent="0.25">
      <c r="B167" s="90"/>
      <c r="C167" s="74"/>
      <c r="D167" s="73"/>
      <c r="E167" s="72"/>
      <c r="F167" s="122"/>
      <c r="G167" s="122"/>
      <c r="Q167" s="78" t="str">
        <f t="shared" si="2"/>
        <v>_</v>
      </c>
    </row>
    <row r="168" spans="2:17" x14ac:dyDescent="0.25">
      <c r="B168" s="90"/>
      <c r="C168" s="74"/>
      <c r="D168" s="73"/>
      <c r="E168" s="72"/>
      <c r="F168" s="122"/>
      <c r="G168" s="122"/>
      <c r="Q168" s="78" t="str">
        <f t="shared" si="2"/>
        <v>_</v>
      </c>
    </row>
    <row r="169" spans="2:17" x14ac:dyDescent="0.25">
      <c r="B169" s="90"/>
      <c r="C169" s="74"/>
      <c r="D169" s="73"/>
      <c r="E169" s="72"/>
      <c r="F169" s="122"/>
      <c r="G169" s="122"/>
      <c r="Q169" s="78" t="str">
        <f t="shared" si="2"/>
        <v>_</v>
      </c>
    </row>
    <row r="170" spans="2:17" x14ac:dyDescent="0.25">
      <c r="B170" s="90"/>
      <c r="C170" s="74"/>
      <c r="D170" s="73"/>
      <c r="E170" s="72"/>
      <c r="F170" s="122"/>
      <c r="G170" s="122"/>
      <c r="Q170" s="78" t="str">
        <f t="shared" si="2"/>
        <v>_</v>
      </c>
    </row>
    <row r="171" spans="2:17" x14ac:dyDescent="0.25">
      <c r="B171" s="90"/>
      <c r="C171" s="74"/>
      <c r="D171" s="73"/>
      <c r="E171" s="72"/>
      <c r="F171" s="122"/>
      <c r="G171" s="122"/>
      <c r="Q171" s="78" t="str">
        <f t="shared" si="2"/>
        <v>_</v>
      </c>
    </row>
    <row r="172" spans="2:17" x14ac:dyDescent="0.25">
      <c r="B172" s="90"/>
      <c r="C172" s="74"/>
      <c r="D172" s="73"/>
      <c r="E172" s="72"/>
      <c r="F172" s="122"/>
      <c r="G172" s="122"/>
      <c r="Q172" s="78" t="str">
        <f t="shared" si="2"/>
        <v>_</v>
      </c>
    </row>
    <row r="173" spans="2:17" x14ac:dyDescent="0.25">
      <c r="B173" s="90"/>
      <c r="C173" s="74"/>
      <c r="D173" s="73"/>
      <c r="E173" s="72"/>
      <c r="F173" s="122"/>
      <c r="G173" s="122"/>
      <c r="Q173" s="78" t="str">
        <f t="shared" si="2"/>
        <v>_</v>
      </c>
    </row>
    <row r="174" spans="2:17" x14ac:dyDescent="0.25">
      <c r="B174" s="90"/>
      <c r="C174" s="74"/>
      <c r="D174" s="73"/>
      <c r="E174" s="72"/>
      <c r="F174" s="122"/>
      <c r="G174" s="122"/>
      <c r="Q174" s="78" t="str">
        <f t="shared" si="2"/>
        <v>_</v>
      </c>
    </row>
    <row r="175" spans="2:17" x14ac:dyDescent="0.25">
      <c r="B175" s="90"/>
      <c r="C175" s="74"/>
      <c r="D175" s="73"/>
      <c r="E175" s="72"/>
      <c r="F175" s="122"/>
      <c r="G175" s="122"/>
      <c r="Q175" s="78" t="str">
        <f t="shared" si="2"/>
        <v>_</v>
      </c>
    </row>
    <row r="176" spans="2:17" x14ac:dyDescent="0.25">
      <c r="B176" s="90"/>
      <c r="C176" s="74"/>
      <c r="D176" s="73"/>
      <c r="E176" s="72"/>
      <c r="F176" s="122"/>
      <c r="G176" s="122"/>
      <c r="Q176" s="78" t="str">
        <f t="shared" si="2"/>
        <v>_</v>
      </c>
    </row>
    <row r="177" spans="2:17" x14ac:dyDescent="0.25">
      <c r="B177" s="90"/>
      <c r="C177" s="74"/>
      <c r="D177" s="73"/>
      <c r="E177" s="72"/>
      <c r="F177" s="122"/>
      <c r="G177" s="122"/>
      <c r="Q177" s="78" t="str">
        <f t="shared" si="2"/>
        <v>_</v>
      </c>
    </row>
    <row r="178" spans="2:17" x14ac:dyDescent="0.25">
      <c r="B178" s="90"/>
      <c r="C178" s="74"/>
      <c r="D178" s="73"/>
      <c r="E178" s="72"/>
      <c r="F178" s="122"/>
      <c r="G178" s="122"/>
      <c r="Q178" s="78" t="str">
        <f t="shared" si="2"/>
        <v>_</v>
      </c>
    </row>
    <row r="179" spans="2:17" x14ac:dyDescent="0.25">
      <c r="B179" s="90"/>
      <c r="C179" s="74"/>
      <c r="D179" s="73"/>
      <c r="E179" s="72"/>
      <c r="F179" s="122"/>
      <c r="G179" s="122"/>
      <c r="Q179" s="78" t="str">
        <f t="shared" si="2"/>
        <v>_</v>
      </c>
    </row>
    <row r="180" spans="2:17" x14ac:dyDescent="0.25">
      <c r="B180" s="90"/>
      <c r="C180" s="74"/>
      <c r="D180" s="73"/>
      <c r="E180" s="72"/>
      <c r="F180" s="122"/>
      <c r="G180" s="122"/>
      <c r="Q180" s="78" t="str">
        <f t="shared" si="2"/>
        <v>_</v>
      </c>
    </row>
    <row r="181" spans="2:17" x14ac:dyDescent="0.25">
      <c r="B181" s="90"/>
      <c r="C181" s="74"/>
      <c r="D181" s="73"/>
      <c r="E181" s="72"/>
      <c r="F181" s="122"/>
      <c r="G181" s="122"/>
      <c r="Q181" s="78" t="str">
        <f t="shared" si="2"/>
        <v>_</v>
      </c>
    </row>
    <row r="182" spans="2:17" x14ac:dyDescent="0.25">
      <c r="B182" s="90"/>
      <c r="C182" s="74"/>
      <c r="D182" s="73"/>
      <c r="E182" s="72"/>
      <c r="F182" s="122"/>
      <c r="G182" s="122"/>
      <c r="Q182" s="78" t="str">
        <f t="shared" si="2"/>
        <v>_</v>
      </c>
    </row>
    <row r="183" spans="2:17" x14ac:dyDescent="0.25">
      <c r="B183" s="90"/>
      <c r="C183" s="74"/>
      <c r="D183" s="73"/>
      <c r="E183" s="72"/>
      <c r="F183" s="122"/>
      <c r="G183" s="122"/>
      <c r="Q183" s="78" t="str">
        <f t="shared" si="2"/>
        <v>_</v>
      </c>
    </row>
    <row r="184" spans="2:17" x14ac:dyDescent="0.25">
      <c r="B184" s="90"/>
      <c r="C184" s="74"/>
      <c r="D184" s="73"/>
      <c r="E184" s="72"/>
      <c r="F184" s="122"/>
      <c r="G184" s="122"/>
      <c r="Q184" s="78" t="str">
        <f t="shared" si="2"/>
        <v>_</v>
      </c>
    </row>
    <row r="185" spans="2:17" x14ac:dyDescent="0.25">
      <c r="B185" s="90"/>
      <c r="C185" s="74"/>
      <c r="D185" s="73"/>
      <c r="E185" s="72"/>
      <c r="F185" s="122"/>
      <c r="G185" s="122"/>
      <c r="Q185" s="78" t="str">
        <f t="shared" si="2"/>
        <v>_</v>
      </c>
    </row>
    <row r="186" spans="2:17" x14ac:dyDescent="0.25">
      <c r="B186" s="90"/>
      <c r="C186" s="74"/>
      <c r="D186" s="73"/>
      <c r="E186" s="72"/>
      <c r="F186" s="122"/>
      <c r="G186" s="122"/>
      <c r="Q186" s="78" t="str">
        <f t="shared" si="2"/>
        <v>_</v>
      </c>
    </row>
    <row r="187" spans="2:17" x14ac:dyDescent="0.25">
      <c r="B187" s="90"/>
      <c r="C187" s="74"/>
      <c r="D187" s="73"/>
      <c r="E187" s="72"/>
      <c r="F187" s="122"/>
      <c r="G187" s="122"/>
      <c r="Q187" s="78" t="str">
        <f t="shared" si="2"/>
        <v>_</v>
      </c>
    </row>
    <row r="188" spans="2:17" x14ac:dyDescent="0.25">
      <c r="B188" s="90"/>
      <c r="C188" s="74"/>
      <c r="D188" s="73"/>
      <c r="E188" s="72"/>
      <c r="F188" s="122"/>
      <c r="G188" s="122"/>
      <c r="Q188" s="78" t="str">
        <f t="shared" si="2"/>
        <v>_</v>
      </c>
    </row>
    <row r="189" spans="2:17" x14ac:dyDescent="0.25">
      <c r="B189" s="90"/>
      <c r="C189" s="74"/>
      <c r="D189" s="73"/>
      <c r="E189" s="72"/>
      <c r="F189" s="122"/>
      <c r="G189" s="122"/>
      <c r="Q189" s="78" t="str">
        <f t="shared" si="2"/>
        <v>_</v>
      </c>
    </row>
    <row r="190" spans="2:17" x14ac:dyDescent="0.25">
      <c r="B190" s="90"/>
      <c r="C190" s="74"/>
      <c r="D190" s="73"/>
      <c r="E190" s="72"/>
      <c r="F190" s="122"/>
      <c r="G190" s="122"/>
      <c r="Q190" s="78" t="str">
        <f t="shared" si="2"/>
        <v>_</v>
      </c>
    </row>
    <row r="191" spans="2:17" x14ac:dyDescent="0.25">
      <c r="B191" s="90"/>
      <c r="C191" s="74"/>
      <c r="D191" s="73"/>
      <c r="E191" s="72"/>
      <c r="F191" s="122"/>
      <c r="G191" s="122"/>
      <c r="Q191" s="78" t="str">
        <f t="shared" si="2"/>
        <v>_</v>
      </c>
    </row>
    <row r="192" spans="2:17" x14ac:dyDescent="0.25">
      <c r="B192" s="90"/>
      <c r="C192" s="74"/>
      <c r="D192" s="73"/>
      <c r="E192" s="72"/>
      <c r="F192" s="122"/>
      <c r="G192" s="122"/>
      <c r="Q192" s="78" t="str">
        <f t="shared" si="2"/>
        <v>_</v>
      </c>
    </row>
    <row r="193" spans="2:17" x14ac:dyDescent="0.25">
      <c r="B193" s="90"/>
      <c r="C193" s="74"/>
      <c r="D193" s="73"/>
      <c r="E193" s="72"/>
      <c r="F193" s="122"/>
      <c r="G193" s="122"/>
      <c r="Q193" s="78" t="str">
        <f t="shared" si="2"/>
        <v>_</v>
      </c>
    </row>
    <row r="194" spans="2:17" x14ac:dyDescent="0.25">
      <c r="B194" s="90"/>
      <c r="C194" s="74"/>
      <c r="D194" s="73"/>
      <c r="E194" s="72"/>
      <c r="F194" s="122"/>
      <c r="G194" s="122"/>
      <c r="Q194" s="78" t="str">
        <f t="shared" si="2"/>
        <v>_</v>
      </c>
    </row>
    <row r="195" spans="2:17" x14ac:dyDescent="0.25">
      <c r="B195" s="90"/>
      <c r="C195" s="74"/>
      <c r="D195" s="73"/>
      <c r="E195" s="72"/>
      <c r="F195" s="122"/>
      <c r="G195" s="122"/>
      <c r="Q195" s="78" t="str">
        <f t="shared" si="2"/>
        <v>_</v>
      </c>
    </row>
    <row r="196" spans="2:17" x14ac:dyDescent="0.25">
      <c r="B196" s="90"/>
      <c r="C196" s="74"/>
      <c r="D196" s="73"/>
      <c r="E196" s="72"/>
      <c r="F196" s="122"/>
      <c r="G196" s="122"/>
      <c r="Q196" s="78" t="str">
        <f t="shared" si="2"/>
        <v>_</v>
      </c>
    </row>
    <row r="197" spans="2:17" x14ac:dyDescent="0.25">
      <c r="B197" s="90"/>
      <c r="C197" s="74"/>
      <c r="D197" s="73"/>
      <c r="E197" s="72"/>
      <c r="F197" s="122"/>
      <c r="G197" s="122"/>
      <c r="Q197" s="78" t="str">
        <f t="shared" si="2"/>
        <v>_</v>
      </c>
    </row>
    <row r="198" spans="2:17" x14ac:dyDescent="0.25">
      <c r="B198" s="90"/>
      <c r="C198" s="74"/>
      <c r="D198" s="73"/>
      <c r="E198" s="72"/>
      <c r="F198" s="122"/>
      <c r="G198" s="122"/>
      <c r="Q198" s="78" t="str">
        <f t="shared" si="2"/>
        <v>_</v>
      </c>
    </row>
    <row r="199" spans="2:17" x14ac:dyDescent="0.25">
      <c r="B199" s="90"/>
      <c r="C199" s="74"/>
      <c r="D199" s="73"/>
      <c r="E199" s="72"/>
      <c r="F199" s="122"/>
      <c r="G199" s="122"/>
      <c r="Q199" s="78" t="str">
        <f t="shared" si="2"/>
        <v>_</v>
      </c>
    </row>
    <row r="200" spans="2:17" x14ac:dyDescent="0.25">
      <c r="B200" s="90"/>
      <c r="C200" s="74"/>
      <c r="D200" s="73"/>
      <c r="E200" s="72"/>
      <c r="F200" s="122"/>
      <c r="G200" s="122"/>
      <c r="Q200" s="78" t="str">
        <f t="shared" si="2"/>
        <v>_</v>
      </c>
    </row>
    <row r="201" spans="2:17" x14ac:dyDescent="0.25">
      <c r="B201" s="90"/>
      <c r="C201" s="74"/>
      <c r="D201" s="73"/>
      <c r="E201" s="72"/>
      <c r="F201" s="122"/>
      <c r="G201" s="122"/>
      <c r="Q201" s="78" t="str">
        <f t="shared" si="2"/>
        <v>_</v>
      </c>
    </row>
    <row r="202" spans="2:17" x14ac:dyDescent="0.25">
      <c r="B202" s="90"/>
      <c r="C202" s="74"/>
      <c r="D202" s="73"/>
      <c r="E202" s="72"/>
      <c r="F202" s="122"/>
      <c r="G202" s="122"/>
      <c r="Q202" s="78" t="str">
        <f t="shared" si="2"/>
        <v>_</v>
      </c>
    </row>
    <row r="203" spans="2:17" x14ac:dyDescent="0.25">
      <c r="B203" s="90"/>
      <c r="C203" s="74"/>
      <c r="D203" s="73"/>
      <c r="E203" s="72"/>
      <c r="F203" s="122"/>
      <c r="G203" s="122"/>
      <c r="Q203" s="78" t="str">
        <f t="shared" ref="Q203:Q211" si="3">IF(C203="MH/SUD",1,"_")</f>
        <v>_</v>
      </c>
    </row>
    <row r="204" spans="2:17" x14ac:dyDescent="0.25">
      <c r="B204" s="90"/>
      <c r="C204" s="74"/>
      <c r="D204" s="73"/>
      <c r="E204" s="72"/>
      <c r="F204" s="122"/>
      <c r="G204" s="122"/>
      <c r="Q204" s="78" t="str">
        <f t="shared" si="3"/>
        <v>_</v>
      </c>
    </row>
    <row r="205" spans="2:17" x14ac:dyDescent="0.25">
      <c r="B205" s="90"/>
      <c r="C205" s="74"/>
      <c r="D205" s="73"/>
      <c r="E205" s="72"/>
      <c r="F205" s="122"/>
      <c r="G205" s="122"/>
      <c r="Q205" s="78" t="str">
        <f t="shared" si="3"/>
        <v>_</v>
      </c>
    </row>
    <row r="206" spans="2:17" x14ac:dyDescent="0.25">
      <c r="B206" s="90"/>
      <c r="C206" s="74"/>
      <c r="D206" s="73"/>
      <c r="E206" s="72"/>
      <c r="F206" s="122"/>
      <c r="G206" s="122"/>
      <c r="Q206" s="78" t="str">
        <f t="shared" si="3"/>
        <v>_</v>
      </c>
    </row>
    <row r="207" spans="2:17" x14ac:dyDescent="0.25">
      <c r="B207" s="90"/>
      <c r="C207" s="74"/>
      <c r="D207" s="73"/>
      <c r="E207" s="72"/>
      <c r="F207" s="122"/>
      <c r="G207" s="122"/>
      <c r="Q207" s="78" t="str">
        <f t="shared" si="3"/>
        <v>_</v>
      </c>
    </row>
    <row r="208" spans="2:17" x14ac:dyDescent="0.25">
      <c r="B208" s="90"/>
      <c r="C208" s="74"/>
      <c r="D208" s="73"/>
      <c r="E208" s="72"/>
      <c r="F208" s="122"/>
      <c r="G208" s="122"/>
      <c r="Q208" s="78" t="str">
        <f t="shared" si="3"/>
        <v>_</v>
      </c>
    </row>
    <row r="209" spans="2:17" x14ac:dyDescent="0.25">
      <c r="B209" s="90"/>
      <c r="C209" s="74"/>
      <c r="D209" s="73"/>
      <c r="E209" s="72"/>
      <c r="F209" s="122"/>
      <c r="G209" s="122"/>
      <c r="Q209" s="78" t="str">
        <f t="shared" si="3"/>
        <v>_</v>
      </c>
    </row>
    <row r="210" spans="2:17" x14ac:dyDescent="0.25">
      <c r="B210" s="90"/>
      <c r="C210" s="74"/>
      <c r="D210" s="73"/>
      <c r="E210" s="72"/>
      <c r="F210" s="122"/>
      <c r="G210" s="122"/>
      <c r="Q210" s="78" t="str">
        <f t="shared" si="3"/>
        <v>_</v>
      </c>
    </row>
    <row r="211" spans="2:17" x14ac:dyDescent="0.25">
      <c r="B211" s="90"/>
      <c r="C211" s="74"/>
      <c r="D211" s="73"/>
      <c r="E211" s="72"/>
      <c r="F211" s="122"/>
      <c r="G211" s="122"/>
      <c r="Q211" s="78" t="str">
        <f t="shared" si="3"/>
        <v>_</v>
      </c>
    </row>
  </sheetData>
  <sheetProtection sheet="1" objects="1" scenarios="1"/>
  <sortState ref="B10:F134">
    <sortCondition ref="D10:D134"/>
  </sortState>
  <dataConsolidate/>
  <mergeCells count="4">
    <mergeCell ref="E2:E3"/>
    <mergeCell ref="F2:F3"/>
    <mergeCell ref="F8:G8"/>
    <mergeCell ref="N9:O9"/>
  </mergeCells>
  <conditionalFormatting sqref="D136:D211">
    <cfRule type="expression" dxfId="269" priority="19">
      <formula>ISNUMBER(Q136)</formula>
    </cfRule>
  </conditionalFormatting>
  <conditionalFormatting sqref="D10:D16">
    <cfRule type="expression" dxfId="268" priority="18">
      <formula>ISNUMBER(Q10)</formula>
    </cfRule>
  </conditionalFormatting>
  <conditionalFormatting sqref="D17:D23">
    <cfRule type="expression" dxfId="267" priority="17">
      <formula>ISNUMBER(Q17)</formula>
    </cfRule>
  </conditionalFormatting>
  <conditionalFormatting sqref="D24:D30">
    <cfRule type="expression" dxfId="266" priority="16">
      <formula>ISNUMBER(Q24)</formula>
    </cfRule>
  </conditionalFormatting>
  <conditionalFormatting sqref="D31:D37">
    <cfRule type="expression" dxfId="265" priority="15">
      <formula>ISNUMBER(Q31)</formula>
    </cfRule>
  </conditionalFormatting>
  <conditionalFormatting sqref="D38:D44">
    <cfRule type="expression" dxfId="264" priority="14">
      <formula>ISNUMBER(Q38)</formula>
    </cfRule>
  </conditionalFormatting>
  <conditionalFormatting sqref="D45:D51">
    <cfRule type="expression" dxfId="263" priority="13">
      <formula>ISNUMBER(Q45)</formula>
    </cfRule>
  </conditionalFormatting>
  <conditionalFormatting sqref="D52:D58">
    <cfRule type="expression" dxfId="262" priority="12">
      <formula>ISNUMBER(Q52)</formula>
    </cfRule>
  </conditionalFormatting>
  <conditionalFormatting sqref="D59:D65">
    <cfRule type="expression" dxfId="261" priority="11">
      <formula>ISNUMBER(Q59)</formula>
    </cfRule>
  </conditionalFormatting>
  <conditionalFormatting sqref="D66:D72">
    <cfRule type="expression" dxfId="260" priority="10">
      <formula>ISNUMBER(Q66)</formula>
    </cfRule>
  </conditionalFormatting>
  <conditionalFormatting sqref="D73:D79">
    <cfRule type="expression" dxfId="259" priority="9">
      <formula>ISNUMBER(Q73)</formula>
    </cfRule>
  </conditionalFormatting>
  <conditionalFormatting sqref="D80:D86">
    <cfRule type="expression" dxfId="258" priority="8">
      <formula>ISNUMBER(Q80)</formula>
    </cfRule>
  </conditionalFormatting>
  <conditionalFormatting sqref="D87:D93">
    <cfRule type="expression" dxfId="257" priority="7">
      <formula>ISNUMBER(Q87)</formula>
    </cfRule>
  </conditionalFormatting>
  <conditionalFormatting sqref="D94:D100">
    <cfRule type="expression" dxfId="256" priority="6">
      <formula>ISNUMBER(Q94)</formula>
    </cfRule>
  </conditionalFormatting>
  <conditionalFormatting sqref="D101:D107">
    <cfRule type="expression" dxfId="255" priority="5">
      <formula>ISNUMBER(Q101)</formula>
    </cfRule>
  </conditionalFormatting>
  <conditionalFormatting sqref="D108:D114">
    <cfRule type="expression" dxfId="254" priority="4">
      <formula>ISNUMBER(Q108)</formula>
    </cfRule>
  </conditionalFormatting>
  <conditionalFormatting sqref="D115:D121">
    <cfRule type="expression" dxfId="253" priority="3">
      <formula>ISNUMBER(Q115)</formula>
    </cfRule>
  </conditionalFormatting>
  <conditionalFormatting sqref="D122:D128">
    <cfRule type="expression" dxfId="252" priority="2">
      <formula>ISNUMBER(Q122)</formula>
    </cfRule>
  </conditionalFormatting>
  <conditionalFormatting sqref="D129:D135">
    <cfRule type="expression" dxfId="251" priority="1">
      <formula>ISNUMBER(Q129)</formula>
    </cfRule>
  </conditionalFormatting>
  <dataValidations count="6">
    <dataValidation type="list" allowBlank="1" showInputMessage="1" showErrorMessage="1" sqref="E4" xr:uid="{00000000-0002-0000-0100-000000000000}">
      <formula1>"Select, Individual, Small Group, Large Group"</formula1>
    </dataValidation>
    <dataValidation type="list" allowBlank="1" showInputMessage="1" showErrorMessage="1" sqref="E10:E211" xr:uid="{00000000-0002-0000-0100-000001000000}">
      <formula1>INDIRECT($E$6)</formula1>
    </dataValidation>
    <dataValidation type="list" allowBlank="1" showInputMessage="1" showErrorMessage="1" sqref="C10:C211" xr:uid="{00000000-0002-0000-0100-000002000000}">
      <formula1>$J$28:$J$30</formula1>
    </dataValidation>
    <dataValidation type="list" showInputMessage="1" showErrorMessage="1" sqref="E7" xr:uid="{00000000-0002-0000-0100-000003000000}">
      <formula1>$J$16:$J$18</formula1>
    </dataValidation>
    <dataValidation type="list" allowBlank="1" showInputMessage="1" showErrorMessage="1" promptTitle="Sub-Classification" prompt="Please select 'Yes' if Company subclassifies outpatient services._x000a_Please select 'No' if Company does not subclassify. " sqref="E6" xr:uid="{00000000-0002-0000-0100-000004000000}">
      <formula1>$J$11:$J$13</formula1>
    </dataValidation>
    <dataValidation type="list" allowBlank="1" showInputMessage="1" showErrorMessage="1" sqref="E8" xr:uid="{00000000-0002-0000-0100-000005000000}">
      <formula1>$N$22:$N$25</formula1>
    </dataValidation>
  </dataValidations>
  <pageMargins left="0.7" right="0.7" top="0.75" bottom="0.75" header="0.3" footer="0.3"/>
  <pageSetup orientation="portrait" r:id="rId1"/>
  <headerFooter>
    <oddFooter>&amp;C&amp;1#&amp;"Calibri"&amp;10&amp;K000000Confidential</oddFooter>
  </headerFooter>
  <legacyDrawing r:id="rId2"/>
  <tableParts count="5">
    <tablePart r:id="rId3"/>
    <tablePart r:id="rId4"/>
    <tablePart r:id="rId5"/>
    <tablePart r:id="rId6"/>
    <tablePart r:id="rId7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pageSetUpPr fitToPage="1"/>
  </sheetPr>
  <dimension ref="B1:M216"/>
  <sheetViews>
    <sheetView topLeftCell="A3" zoomScaleNormal="100" workbookViewId="0">
      <selection activeCell="D6" sqref="D6"/>
    </sheetView>
  </sheetViews>
  <sheetFormatPr defaultRowHeight="15" x14ac:dyDescent="0.25"/>
  <cols>
    <col min="1" max="1" width="3" style="9" customWidth="1"/>
    <col min="2" max="2" width="53.28515625" style="9" customWidth="1"/>
    <col min="3" max="3" width="36.140625" style="9" customWidth="1"/>
    <col min="4" max="4" width="36.28515625" style="9" customWidth="1"/>
    <col min="5" max="5" width="40.42578125" style="9" customWidth="1"/>
    <col min="6" max="6" width="36.28515625" style="9" customWidth="1"/>
    <col min="7" max="7" width="33.7109375" style="9" customWidth="1"/>
    <col min="8" max="8" width="33" style="9" customWidth="1"/>
    <col min="9" max="9" width="9.140625" style="9"/>
    <col min="10" max="10" width="27" style="9" hidden="1" customWidth="1"/>
    <col min="11" max="11" width="14.85546875" style="76" hidden="1" customWidth="1"/>
    <col min="12" max="12" width="25.140625" style="9" hidden="1" customWidth="1"/>
    <col min="13" max="13" width="0" style="9" hidden="1" customWidth="1"/>
    <col min="14" max="16384" width="9.140625" style="9"/>
  </cols>
  <sheetData>
    <row r="1" spans="2:13" ht="71.25" customHeight="1" x14ac:dyDescent="0.25">
      <c r="B1" s="135" t="s">
        <v>16</v>
      </c>
      <c r="C1" s="136"/>
      <c r="D1" s="136"/>
      <c r="E1" s="136"/>
      <c r="F1" s="136"/>
      <c r="G1" s="136"/>
      <c r="H1" s="137"/>
    </row>
    <row r="2" spans="2:13" ht="62.25" customHeight="1" thickBot="1" x14ac:dyDescent="0.3">
      <c r="B2" s="77" t="str">
        <f>"Plan: "&amp;'Covered Services'!C3</f>
        <v xml:space="preserve">Plan: </v>
      </c>
      <c r="C2" s="4"/>
      <c r="D2" s="11"/>
      <c r="F2" s="86" t="str">
        <f>"Plan Year: "&amp;'Covered Services'!C4</f>
        <v xml:space="preserve">Plan Year: </v>
      </c>
      <c r="G2" s="11"/>
      <c r="H2" s="12"/>
    </row>
    <row r="3" spans="2:13" ht="15.75" thickBot="1" x14ac:dyDescent="0.3">
      <c r="B3" s="41" t="s">
        <v>80</v>
      </c>
      <c r="C3" s="5" t="s">
        <v>9</v>
      </c>
      <c r="D3" s="5" t="s">
        <v>10</v>
      </c>
      <c r="E3" s="5" t="s">
        <v>11</v>
      </c>
      <c r="F3" s="5" t="s">
        <v>12</v>
      </c>
      <c r="G3" s="5" t="s">
        <v>14</v>
      </c>
      <c r="H3" s="6" t="s">
        <v>15</v>
      </c>
    </row>
    <row r="4" spans="2:13" x14ac:dyDescent="0.25">
      <c r="B4" s="42" t="str">
        <f ca="1">MID(CELL("filename",A1),FIND("]",CELL("filename",A1))+1,255)</f>
        <v>INPATIENT, IN-NETWORK</v>
      </c>
      <c r="C4" s="2" t="s">
        <v>13</v>
      </c>
      <c r="D4" s="2" t="s">
        <v>0</v>
      </c>
      <c r="E4" s="2" t="s">
        <v>1</v>
      </c>
      <c r="F4" s="2" t="s">
        <v>2</v>
      </c>
      <c r="G4" s="2" t="s">
        <v>5</v>
      </c>
      <c r="H4" s="2" t="s">
        <v>6</v>
      </c>
    </row>
    <row r="5" spans="2:13" ht="103.5" customHeight="1" thickBot="1" x14ac:dyDescent="0.3">
      <c r="B5" s="3" t="s">
        <v>95</v>
      </c>
      <c r="C5" s="3" t="s">
        <v>4</v>
      </c>
      <c r="D5" s="3" t="s">
        <v>81</v>
      </c>
      <c r="E5" s="3" t="s">
        <v>47</v>
      </c>
      <c r="F5" s="3" t="s">
        <v>3</v>
      </c>
      <c r="G5" s="3" t="s">
        <v>7</v>
      </c>
      <c r="H5" s="3" t="s">
        <v>8</v>
      </c>
      <c r="J5" s="87" t="s">
        <v>82</v>
      </c>
      <c r="L5" s="87" t="s">
        <v>83</v>
      </c>
    </row>
    <row r="6" spans="2:13" x14ac:dyDescent="0.25">
      <c r="B6" s="125" t="str">
        <f>L6</f>
        <v/>
      </c>
      <c r="C6" s="123" t="str">
        <f>M6</f>
        <v/>
      </c>
      <c r="D6" s="34"/>
      <c r="E6" s="35"/>
      <c r="F6" s="36"/>
      <c r="G6" s="36"/>
      <c r="H6" s="37"/>
      <c r="J6" s="9" t="str">
        <f>IF(AND('Covered Services'!Q10&lt;&gt;1,'Covered Services'!E10="InPt, IN",'Covered Services'!B10&gt;0),'Covered Services'!B10,"")</f>
        <v/>
      </c>
      <c r="K6" s="76" t="str">
        <f>IF(J6="","",'Covered Services'!D10)</f>
        <v/>
      </c>
      <c r="L6" s="43" t="str">
        <f t="array" ref="L6">IF(COUNTIF($J$6:$J$207,"?*")&lt;ROW(J6)-5,"",INDEX(J:J,SMALL(IF(J$6:J$207&lt;&gt;"",ROW(J$6:J$207)),ROWS(J$6:J6))))</f>
        <v/>
      </c>
      <c r="M6" s="43" t="str">
        <f t="array" ref="M6">IF(COUNTIF($J$6:$J$207,"?*")&lt;ROW(K6)-5,"",INDEX(K:K,SMALL(IF(K$6:K$207&lt;&gt;"",ROW(K$6:K$207)),ROWS(K$6:K6))))</f>
        <v/>
      </c>
    </row>
    <row r="7" spans="2:13" x14ac:dyDescent="0.25">
      <c r="B7" s="79" t="str">
        <f t="shared" ref="B7:B61" si="0">L7</f>
        <v/>
      </c>
      <c r="C7" s="123" t="str">
        <f t="shared" ref="C7:C61" si="1">M7</f>
        <v/>
      </c>
      <c r="D7" s="38"/>
      <c r="E7" s="35"/>
      <c r="F7" s="39"/>
      <c r="G7" s="39"/>
      <c r="H7" s="40"/>
      <c r="J7" s="9" t="str">
        <f>IF(AND('Covered Services'!Q11&lt;&gt;1,'Covered Services'!E11="InPt, IN",'Covered Services'!B11&gt;0),'Covered Services'!B11,"")</f>
        <v/>
      </c>
      <c r="K7" s="76" t="str">
        <f>IF(J7="","",'Covered Services'!D11)</f>
        <v/>
      </c>
      <c r="L7" s="43" t="str">
        <f t="array" ref="L7">IF(COUNTIF($J$6:$J$207,"?*")&lt;ROW(J7)-5,"",INDEX(J:J,SMALL(IF(J$6:J$207&lt;&gt;"",ROW(J$6:J$207)),ROWS(J$6:J7))))</f>
        <v/>
      </c>
      <c r="M7" s="43" t="str">
        <f t="array" ref="M7">IF(COUNTIF($J$6:$J$207,"?*")&lt;ROW(K7)-5,"",INDEX(K:K,SMALL(IF(K$6:K$207&lt;&gt;"",ROW(K$6:K$207)),ROWS(K$6:K7))))</f>
        <v/>
      </c>
    </row>
    <row r="8" spans="2:13" x14ac:dyDescent="0.25">
      <c r="B8" s="79" t="str">
        <f t="shared" si="0"/>
        <v/>
      </c>
      <c r="C8" s="123" t="str">
        <f t="shared" si="1"/>
        <v/>
      </c>
      <c r="D8" s="38"/>
      <c r="E8" s="35"/>
      <c r="F8" s="39"/>
      <c r="G8" s="39"/>
      <c r="H8" s="40"/>
      <c r="J8" s="9" t="str">
        <f>IF(AND('Covered Services'!Q12&lt;&gt;1,'Covered Services'!E12="InPt, IN",'Covered Services'!B12&gt;0),'Covered Services'!B12,"")</f>
        <v/>
      </c>
      <c r="K8" s="76" t="str">
        <f>IF(J8="","",'Covered Services'!D12)</f>
        <v/>
      </c>
      <c r="L8" s="43" t="str">
        <f t="array" ref="L8">IF(COUNTIF($J$6:$J$207,"?*")&lt;ROW(J8)-5,"",INDEX(J:J,SMALL(IF(J$6:J$207&lt;&gt;"",ROW(J$6:J$207)),ROWS(J$6:J8))))</f>
        <v/>
      </c>
      <c r="M8" s="43" t="str">
        <f t="array" ref="M8">IF(COUNTIF($J$6:$J$207,"?*")&lt;ROW(K8)-5,"",INDEX(K:K,SMALL(IF(K$6:K$207&lt;&gt;"",ROW(K$6:K$207)),ROWS(K$6:K8))))</f>
        <v/>
      </c>
    </row>
    <row r="9" spans="2:13" x14ac:dyDescent="0.25">
      <c r="B9" s="79" t="str">
        <f t="shared" si="0"/>
        <v/>
      </c>
      <c r="C9" s="123" t="str">
        <f t="shared" si="1"/>
        <v/>
      </c>
      <c r="D9" s="38"/>
      <c r="E9" s="35"/>
      <c r="F9" s="39"/>
      <c r="G9" s="39"/>
      <c r="H9" s="40"/>
      <c r="J9" s="9" t="str">
        <f>IF(AND('Covered Services'!Q13&lt;&gt;1,'Covered Services'!E13="InPt, IN",'Covered Services'!B13&gt;0),'Covered Services'!B13,"")</f>
        <v/>
      </c>
      <c r="K9" s="76" t="str">
        <f>IF(J9="","",'Covered Services'!D13)</f>
        <v/>
      </c>
      <c r="L9" s="43" t="str">
        <f t="array" ref="L9">IF(COUNTIF($J$6:$J$207,"?*")&lt;ROW(J9)-5,"",INDEX(J:J,SMALL(IF(J$6:J$207&lt;&gt;"",ROW(J$6:J$207)),ROWS(J$6:J9))))</f>
        <v/>
      </c>
      <c r="M9" s="43" t="str">
        <f t="array" ref="M9">IF(COUNTIF($J$6:$J$207,"?*")&lt;ROW(K9)-5,"",INDEX(K:K,SMALL(IF(K$6:K$207&lt;&gt;"",ROW(K$6:K$207)),ROWS(K$6:K9))))</f>
        <v/>
      </c>
    </row>
    <row r="10" spans="2:13" x14ac:dyDescent="0.25">
      <c r="B10" s="79" t="str">
        <f t="shared" si="0"/>
        <v/>
      </c>
      <c r="C10" s="123" t="str">
        <f t="shared" si="1"/>
        <v/>
      </c>
      <c r="D10" s="38"/>
      <c r="E10" s="35"/>
      <c r="F10" s="39"/>
      <c r="G10" s="39"/>
      <c r="H10" s="40"/>
      <c r="J10" s="9" t="str">
        <f>IF(AND('Covered Services'!Q14&lt;&gt;1,'Covered Services'!E14="InPt, IN",'Covered Services'!B14&gt;0),'Covered Services'!B14,"")</f>
        <v/>
      </c>
      <c r="K10" s="76" t="str">
        <f>IF(J10="","",'Covered Services'!D14)</f>
        <v/>
      </c>
      <c r="L10" s="43" t="str">
        <f t="array" ref="L10">IF(COUNTIF($J$6:$J$207,"?*")&lt;ROW(J10)-5,"",INDEX(J:J,SMALL(IF(J$6:J$207&lt;&gt;"",ROW(J$6:J$207)),ROWS(J$6:J10))))</f>
        <v/>
      </c>
      <c r="M10" s="43" t="str">
        <f t="array" ref="M10">IF(COUNTIF($J$6:$J$207,"?*")&lt;ROW(K10)-5,"",INDEX(K:K,SMALL(IF(K$6:K$207&lt;&gt;"",ROW(K$6:K$207)),ROWS(K$6:K10))))</f>
        <v/>
      </c>
    </row>
    <row r="11" spans="2:13" x14ac:dyDescent="0.25">
      <c r="B11" s="79" t="str">
        <f t="shared" si="0"/>
        <v/>
      </c>
      <c r="C11" s="123" t="str">
        <f t="shared" si="1"/>
        <v/>
      </c>
      <c r="D11" s="38"/>
      <c r="E11" s="35"/>
      <c r="F11" s="39"/>
      <c r="G11" s="39"/>
      <c r="H11" s="40"/>
      <c r="J11" s="9" t="str">
        <f>IF(AND('Covered Services'!Q15&lt;&gt;1,'Covered Services'!E15="InPt, IN",'Covered Services'!B15&gt;0),'Covered Services'!B15,"")</f>
        <v/>
      </c>
      <c r="K11" s="76" t="str">
        <f>IF(J11="","",'Covered Services'!D15)</f>
        <v/>
      </c>
      <c r="L11" s="43" t="str">
        <f t="array" ref="L11">IF(COUNTIF($J$6:$J$207,"?*")&lt;ROW(J11)-5,"",INDEX(J:J,SMALL(IF(J$6:J$207&lt;&gt;"",ROW(J$6:J$207)),ROWS(J$6:J11))))</f>
        <v/>
      </c>
      <c r="M11" s="43" t="str">
        <f t="array" ref="M11">IF(COUNTIF($J$6:$J$207,"?*")&lt;ROW(K11)-5,"",INDEX(K:K,SMALL(IF(K$6:K$207&lt;&gt;"",ROW(K$6:K$207)),ROWS(K$6:K11))))</f>
        <v/>
      </c>
    </row>
    <row r="12" spans="2:13" x14ac:dyDescent="0.25">
      <c r="B12" s="79" t="str">
        <f t="shared" si="0"/>
        <v/>
      </c>
      <c r="C12" s="123" t="str">
        <f t="shared" si="1"/>
        <v/>
      </c>
      <c r="D12" s="38"/>
      <c r="E12" s="35"/>
      <c r="F12" s="39"/>
      <c r="G12" s="39"/>
      <c r="H12" s="40"/>
      <c r="J12" s="9" t="str">
        <f>IF(AND('Covered Services'!Q16&lt;&gt;1,'Covered Services'!E16="InPt, IN",'Covered Services'!B16&gt;0),'Covered Services'!B16,"")</f>
        <v/>
      </c>
      <c r="K12" s="76" t="str">
        <f>IF(J12="","",'Covered Services'!D16)</f>
        <v/>
      </c>
      <c r="L12" s="43" t="str">
        <f t="array" ref="L12">IF(COUNTIF($J$6:$J$207,"?*")&lt;ROW(J12)-5,"",INDEX(J:J,SMALL(IF(J$6:J$207&lt;&gt;"",ROW(J$6:J$207)),ROWS(J$6:J12))))</f>
        <v/>
      </c>
      <c r="M12" s="43" t="str">
        <f t="array" ref="M12">IF(COUNTIF($J$6:$J$207,"?*")&lt;ROW(K12)-5,"",INDEX(K:K,SMALL(IF(K$6:K$207&lt;&gt;"",ROW(K$6:K$207)),ROWS(K$6:K12))))</f>
        <v/>
      </c>
    </row>
    <row r="13" spans="2:13" x14ac:dyDescent="0.25">
      <c r="B13" s="79" t="str">
        <f t="shared" si="0"/>
        <v/>
      </c>
      <c r="C13" s="123" t="str">
        <f t="shared" si="1"/>
        <v/>
      </c>
      <c r="D13" s="38"/>
      <c r="E13" s="35"/>
      <c r="F13" s="39"/>
      <c r="G13" s="39"/>
      <c r="H13" s="40"/>
      <c r="J13" s="9" t="str">
        <f>IF(AND('Covered Services'!Q17&lt;&gt;1,'Covered Services'!E17="InPt, IN",'Covered Services'!B17&gt;0),'Covered Services'!B17,"")</f>
        <v/>
      </c>
      <c r="K13" s="76" t="str">
        <f>IF(J13="","",'Covered Services'!D17)</f>
        <v/>
      </c>
      <c r="L13" s="43" t="str">
        <f t="array" ref="L13">IF(COUNTIF($J$6:$J$207,"?*")&lt;ROW(J13)-5,"",INDEX(J:J,SMALL(IF(J$6:J$207&lt;&gt;"",ROW(J$6:J$207)),ROWS(J$6:J13))))</f>
        <v/>
      </c>
      <c r="M13" s="43" t="str">
        <f t="array" ref="M13">IF(COUNTIF($J$6:$J$207,"?*")&lt;ROW(K13)-5,"",INDEX(K:K,SMALL(IF(K$6:K$207&lt;&gt;"",ROW(K$6:K$207)),ROWS(K$6:K13))))</f>
        <v/>
      </c>
    </row>
    <row r="14" spans="2:13" x14ac:dyDescent="0.25">
      <c r="B14" s="79" t="str">
        <f t="shared" si="0"/>
        <v/>
      </c>
      <c r="C14" s="123" t="str">
        <f t="shared" si="1"/>
        <v/>
      </c>
      <c r="D14" s="38"/>
      <c r="E14" s="35"/>
      <c r="F14" s="39"/>
      <c r="G14" s="39"/>
      <c r="H14" s="40"/>
      <c r="J14" s="9" t="str">
        <f>IF(AND('Covered Services'!Q18&lt;&gt;1,'Covered Services'!E18="InPt, IN",'Covered Services'!B18&gt;0),'Covered Services'!B18,"")</f>
        <v/>
      </c>
      <c r="K14" s="76" t="str">
        <f>IF(J14="","",'Covered Services'!D18)</f>
        <v/>
      </c>
      <c r="L14" s="43" t="str">
        <f t="array" ref="L14">IF(COUNTIF($J$6:$J$207,"?*")&lt;ROW(J14)-5,"",INDEX(J:J,SMALL(IF(J$6:J$207&lt;&gt;"",ROW(J$6:J$207)),ROWS(J$6:J14))))</f>
        <v/>
      </c>
      <c r="M14" s="43" t="str">
        <f t="array" ref="M14">IF(COUNTIF($J$6:$J$207,"?*")&lt;ROW(K14)-5,"",INDEX(K:K,SMALL(IF(K$6:K$207&lt;&gt;"",ROW(K$6:K$207)),ROWS(K$6:K14))))</f>
        <v/>
      </c>
    </row>
    <row r="15" spans="2:13" x14ac:dyDescent="0.25">
      <c r="B15" s="79" t="str">
        <f t="shared" si="0"/>
        <v/>
      </c>
      <c r="C15" s="123" t="str">
        <f t="shared" si="1"/>
        <v/>
      </c>
      <c r="D15" s="38"/>
      <c r="E15" s="35"/>
      <c r="F15" s="39"/>
      <c r="G15" s="39"/>
      <c r="H15" s="40"/>
      <c r="J15" s="9" t="str">
        <f>IF(AND('Covered Services'!Q19&lt;&gt;1,'Covered Services'!E19="InPt, IN",'Covered Services'!B19&gt;0),'Covered Services'!B19,"")</f>
        <v/>
      </c>
      <c r="K15" s="76" t="str">
        <f>IF(J15="","",'Covered Services'!D19)</f>
        <v/>
      </c>
      <c r="L15" s="43" t="str">
        <f t="array" ref="L15">IF(COUNTIF($J$6:$J$207,"?*")&lt;ROW(J15)-5,"",INDEX(J:J,SMALL(IF(J$6:J$207&lt;&gt;"",ROW(J$6:J$207)),ROWS(J$6:J15))))</f>
        <v/>
      </c>
      <c r="M15" s="43" t="str">
        <f t="array" ref="M15">IF(COUNTIF($J$6:$J$207,"?*")&lt;ROW(K15)-5,"",INDEX(K:K,SMALL(IF(K$6:K$207&lt;&gt;"",ROW(K$6:K$207)),ROWS(K$6:K15))))</f>
        <v/>
      </c>
    </row>
    <row r="16" spans="2:13" x14ac:dyDescent="0.25">
      <c r="B16" s="79" t="str">
        <f t="shared" si="0"/>
        <v/>
      </c>
      <c r="C16" s="123" t="str">
        <f t="shared" si="1"/>
        <v/>
      </c>
      <c r="D16" s="38" t="s">
        <v>97</v>
      </c>
      <c r="E16" s="35"/>
      <c r="F16" s="39"/>
      <c r="G16" s="39"/>
      <c r="H16" s="40"/>
      <c r="J16" s="9" t="str">
        <f>IF(AND('Covered Services'!Q20&lt;&gt;1,'Covered Services'!E20="InPt, IN",'Covered Services'!B20&gt;0),'Covered Services'!B20,"")</f>
        <v/>
      </c>
      <c r="K16" s="76" t="str">
        <f>IF(J16="","",'Covered Services'!D20)</f>
        <v/>
      </c>
      <c r="L16" s="43" t="str">
        <f t="array" ref="L16">IF(COUNTIF($J$6:$J$207,"?*")&lt;ROW(J16)-5,"",INDEX(J:J,SMALL(IF(J$6:J$207&lt;&gt;"",ROW(J$6:J$207)),ROWS(J$6:J16))))</f>
        <v/>
      </c>
      <c r="M16" s="43" t="str">
        <f t="array" ref="M16">IF(COUNTIF($J$6:$J$207,"?*")&lt;ROW(K16)-5,"",INDEX(K:K,SMALL(IF(K$6:K$207&lt;&gt;"",ROW(K$6:K$207)),ROWS(K$6:K16))))</f>
        <v/>
      </c>
    </row>
    <row r="17" spans="2:13" x14ac:dyDescent="0.25">
      <c r="B17" s="79" t="str">
        <f t="shared" si="0"/>
        <v/>
      </c>
      <c r="C17" s="123" t="str">
        <f t="shared" si="1"/>
        <v/>
      </c>
      <c r="D17" s="38"/>
      <c r="E17" s="35"/>
      <c r="F17" s="39"/>
      <c r="G17" s="39"/>
      <c r="H17" s="40"/>
      <c r="J17" s="9" t="str">
        <f>IF(AND('Covered Services'!Q21&lt;&gt;1,'Covered Services'!E21="InPt, IN",'Covered Services'!B21&gt;0),'Covered Services'!B21,"")</f>
        <v/>
      </c>
      <c r="K17" s="76" t="str">
        <f>IF(J17="","",'Covered Services'!D21)</f>
        <v/>
      </c>
      <c r="L17" s="43" t="str">
        <f t="array" ref="L17">IF(COUNTIF($J$6:$J$207,"?*")&lt;ROW(J17)-5,"",INDEX(J:J,SMALL(IF(J$6:J$207&lt;&gt;"",ROW(J$6:J$207)),ROWS(J$6:J17))))</f>
        <v/>
      </c>
      <c r="M17" s="43" t="str">
        <f t="array" ref="M17">IF(COUNTIF($J$6:$J$207,"?*")&lt;ROW(K17)-5,"",INDEX(K:K,SMALL(IF(K$6:K$207&lt;&gt;"",ROW(K$6:K$207)),ROWS(K$6:K17))))</f>
        <v/>
      </c>
    </row>
    <row r="18" spans="2:13" x14ac:dyDescent="0.25">
      <c r="B18" s="79" t="str">
        <f t="shared" si="0"/>
        <v/>
      </c>
      <c r="C18" s="123" t="str">
        <f t="shared" si="1"/>
        <v/>
      </c>
      <c r="D18" s="38"/>
      <c r="E18" s="35"/>
      <c r="F18" s="39"/>
      <c r="G18" s="39"/>
      <c r="H18" s="40"/>
      <c r="J18" s="9" t="str">
        <f>IF(AND('Covered Services'!Q22&lt;&gt;1,'Covered Services'!E22="InPt, IN",'Covered Services'!B22&gt;0),'Covered Services'!B22,"")</f>
        <v/>
      </c>
      <c r="K18" s="76" t="str">
        <f>IF(J18="","",'Covered Services'!D22)</f>
        <v/>
      </c>
      <c r="L18" s="43" t="str">
        <f t="array" ref="L18">IF(COUNTIF($J$6:$J$207,"?*")&lt;ROW(J18)-5,"",INDEX(J:J,SMALL(IF(J$6:J$207&lt;&gt;"",ROW(J$6:J$207)),ROWS(J$6:J18))))</f>
        <v/>
      </c>
      <c r="M18" s="43" t="str">
        <f t="array" ref="M18">IF(COUNTIF($J$6:$J$207,"?*")&lt;ROW(K18)-5,"",INDEX(K:K,SMALL(IF(K$6:K$207&lt;&gt;"",ROW(K$6:K$207)),ROWS(K$6:K18))))</f>
        <v/>
      </c>
    </row>
    <row r="19" spans="2:13" x14ac:dyDescent="0.25">
      <c r="B19" s="79" t="str">
        <f t="shared" si="0"/>
        <v/>
      </c>
      <c r="C19" s="123" t="str">
        <f t="shared" si="1"/>
        <v/>
      </c>
      <c r="D19" s="38"/>
      <c r="E19" s="35"/>
      <c r="F19" s="39"/>
      <c r="G19" s="39"/>
      <c r="H19" s="40"/>
      <c r="J19" s="9" t="str">
        <f>IF(AND('Covered Services'!Q23&lt;&gt;1,'Covered Services'!E23="InPt, IN",'Covered Services'!B23&gt;0),'Covered Services'!B23,"")</f>
        <v/>
      </c>
      <c r="K19" s="76" t="str">
        <f>IF(J19="","",'Covered Services'!D23)</f>
        <v/>
      </c>
      <c r="L19" s="43" t="str">
        <f t="array" ref="L19">IF(COUNTIF($J$6:$J$207,"?*")&lt;ROW(J19)-5,"",INDEX(J:J,SMALL(IF(J$6:J$207&lt;&gt;"",ROW(J$6:J$207)),ROWS(J$6:J19))))</f>
        <v/>
      </c>
      <c r="M19" s="43" t="str">
        <f t="array" ref="M19">IF(COUNTIF($J$6:$J$207,"?*")&lt;ROW(K19)-5,"",INDEX(K:K,SMALL(IF(K$6:K$207&lt;&gt;"",ROW(K$6:K$207)),ROWS(K$6:K19))))</f>
        <v/>
      </c>
    </row>
    <row r="20" spans="2:13" x14ac:dyDescent="0.25">
      <c r="B20" s="79" t="str">
        <f t="shared" si="0"/>
        <v/>
      </c>
      <c r="C20" s="123" t="str">
        <f t="shared" si="1"/>
        <v/>
      </c>
      <c r="D20" s="38"/>
      <c r="E20" s="35"/>
      <c r="F20" s="39"/>
      <c r="G20" s="39"/>
      <c r="H20" s="40"/>
      <c r="J20" s="9" t="str">
        <f>IF(AND('Covered Services'!Q24&lt;&gt;1,'Covered Services'!E24="InPt, IN",'Covered Services'!B24&gt;0),'Covered Services'!B24,"")</f>
        <v/>
      </c>
      <c r="K20" s="76" t="str">
        <f>IF(J20="","",'Covered Services'!D24)</f>
        <v/>
      </c>
      <c r="L20" s="43" t="str">
        <f t="array" ref="L20">IF(COUNTIF($J$6:$J$207,"?*")&lt;ROW(J20)-5,"",INDEX(J:J,SMALL(IF(J$6:J$207&lt;&gt;"",ROW(J$6:J$207)),ROWS(J$6:J20))))</f>
        <v/>
      </c>
      <c r="M20" s="43" t="str">
        <f t="array" ref="M20">IF(COUNTIF($J$6:$J$207,"?*")&lt;ROW(K20)-5,"",INDEX(K:K,SMALL(IF(K$6:K$207&lt;&gt;"",ROW(K$6:K$207)),ROWS(K$6:K20))))</f>
        <v/>
      </c>
    </row>
    <row r="21" spans="2:13" x14ac:dyDescent="0.25">
      <c r="B21" s="79" t="str">
        <f t="shared" si="0"/>
        <v/>
      </c>
      <c r="C21" s="123" t="str">
        <f t="shared" si="1"/>
        <v/>
      </c>
      <c r="D21" s="38"/>
      <c r="E21" s="35"/>
      <c r="F21" s="39"/>
      <c r="G21" s="39"/>
      <c r="H21" s="40"/>
      <c r="J21" s="9" t="str">
        <f>IF(AND('Covered Services'!Q25&lt;&gt;1,'Covered Services'!E25="InPt, IN",'Covered Services'!B25&gt;0),'Covered Services'!B25,"")</f>
        <v/>
      </c>
      <c r="K21" s="76" t="str">
        <f>IF(J21="","",'Covered Services'!D25)</f>
        <v/>
      </c>
      <c r="L21" s="43" t="str">
        <f t="array" ref="L21">IF(COUNTIF($J$6:$J$207,"?*")&lt;ROW(J21)-5,"",INDEX(J:J,SMALL(IF(J$6:J$207&lt;&gt;"",ROW(J$6:J$207)),ROWS(J$6:J21))))</f>
        <v/>
      </c>
      <c r="M21" s="43" t="str">
        <f t="array" ref="M21">IF(COUNTIF($J$6:$J$207,"?*")&lt;ROW(K21)-5,"",INDEX(K:K,SMALL(IF(K$6:K$207&lt;&gt;"",ROW(K$6:K$207)),ROWS(K$6:K21))))</f>
        <v/>
      </c>
    </row>
    <row r="22" spans="2:13" x14ac:dyDescent="0.25">
      <c r="B22" s="79" t="str">
        <f t="shared" si="0"/>
        <v/>
      </c>
      <c r="C22" s="123" t="str">
        <f t="shared" si="1"/>
        <v/>
      </c>
      <c r="D22" s="38"/>
      <c r="E22" s="35"/>
      <c r="F22" s="39"/>
      <c r="G22" s="39"/>
      <c r="H22" s="40"/>
      <c r="J22" s="9" t="str">
        <f>IF(AND('Covered Services'!Q26&lt;&gt;1,'Covered Services'!E26="InPt, IN",'Covered Services'!B26&gt;0),'Covered Services'!B26,"")</f>
        <v/>
      </c>
      <c r="K22" s="76" t="str">
        <f>IF(J22="","",'Covered Services'!D26)</f>
        <v/>
      </c>
      <c r="L22" s="43" t="str">
        <f t="array" ref="L22">IF(COUNTIF($J$6:$J$207,"?*")&lt;ROW(J22)-5,"",INDEX(J:J,SMALL(IF(J$6:J$207&lt;&gt;"",ROW(J$6:J$207)),ROWS(J$6:J22))))</f>
        <v/>
      </c>
      <c r="M22" s="43" t="str">
        <f t="array" ref="M22">IF(COUNTIF($J$6:$J$207,"?*")&lt;ROW(K22)-5,"",INDEX(K:K,SMALL(IF(K$6:K$207&lt;&gt;"",ROW(K$6:K$207)),ROWS(K$6:K22))))</f>
        <v/>
      </c>
    </row>
    <row r="23" spans="2:13" x14ac:dyDescent="0.25">
      <c r="B23" s="79" t="str">
        <f t="shared" si="0"/>
        <v/>
      </c>
      <c r="C23" s="123" t="str">
        <f t="shared" si="1"/>
        <v/>
      </c>
      <c r="D23" s="38"/>
      <c r="E23" s="35"/>
      <c r="F23" s="39"/>
      <c r="G23" s="39"/>
      <c r="H23" s="40"/>
      <c r="J23" s="9" t="str">
        <f>IF(AND('Covered Services'!Q27&lt;&gt;1,'Covered Services'!E27="InPt, IN",'Covered Services'!B27&gt;0),'Covered Services'!B27,"")</f>
        <v/>
      </c>
      <c r="K23" s="76" t="str">
        <f>IF(J23="","",'Covered Services'!D27)</f>
        <v/>
      </c>
      <c r="L23" s="43" t="str">
        <f t="array" ref="L23">IF(COUNTIF($J$6:$J$207,"?*")&lt;ROW(J23)-5,"",INDEX(J:J,SMALL(IF(J$6:J$207&lt;&gt;"",ROW(J$6:J$207)),ROWS(J$6:J23))))</f>
        <v/>
      </c>
      <c r="M23" s="43" t="str">
        <f t="array" ref="M23">IF(COUNTIF($J$6:$J$207,"?*")&lt;ROW(K23)-5,"",INDEX(K:K,SMALL(IF(K$6:K$207&lt;&gt;"",ROW(K$6:K$207)),ROWS(K$6:K23))))</f>
        <v/>
      </c>
    </row>
    <row r="24" spans="2:13" x14ac:dyDescent="0.25">
      <c r="B24" s="79" t="str">
        <f t="shared" si="0"/>
        <v/>
      </c>
      <c r="C24" s="123" t="str">
        <f t="shared" si="1"/>
        <v/>
      </c>
      <c r="D24" s="38"/>
      <c r="E24" s="35"/>
      <c r="F24" s="39"/>
      <c r="G24" s="39"/>
      <c r="H24" s="40"/>
      <c r="J24" s="9" t="str">
        <f>IF(AND('Covered Services'!Q28&lt;&gt;1,'Covered Services'!E28="InPt, IN",'Covered Services'!B28&gt;0),'Covered Services'!B28,"")</f>
        <v/>
      </c>
      <c r="K24" s="76" t="str">
        <f>IF(J24="","",'Covered Services'!D28)</f>
        <v/>
      </c>
      <c r="L24" s="43" t="str">
        <f t="array" ref="L24">IF(COUNTIF($J$6:$J$207,"?*")&lt;ROW(J24)-5,"",INDEX(J:J,SMALL(IF(J$6:J$207&lt;&gt;"",ROW(J$6:J$207)),ROWS(J$6:J24))))</f>
        <v/>
      </c>
      <c r="M24" s="43" t="str">
        <f t="array" ref="M24">IF(COUNTIF($J$6:$J$207,"?*")&lt;ROW(K24)-5,"",INDEX(K:K,SMALL(IF(K$6:K$207&lt;&gt;"",ROW(K$6:K$207)),ROWS(K$6:K24))))</f>
        <v/>
      </c>
    </row>
    <row r="25" spans="2:13" x14ac:dyDescent="0.25">
      <c r="B25" s="79" t="str">
        <f t="shared" si="0"/>
        <v/>
      </c>
      <c r="C25" s="123" t="str">
        <f t="shared" si="1"/>
        <v/>
      </c>
      <c r="D25" s="38"/>
      <c r="E25" s="35"/>
      <c r="F25" s="39"/>
      <c r="G25" s="39"/>
      <c r="H25" s="40"/>
      <c r="J25" s="9" t="str">
        <f>IF(AND('Covered Services'!Q29&lt;&gt;1,'Covered Services'!E29="InPt, IN",'Covered Services'!B29&gt;0),'Covered Services'!B29,"")</f>
        <v/>
      </c>
      <c r="K25" s="76" t="str">
        <f>IF(J25="","",'Covered Services'!D29)</f>
        <v/>
      </c>
      <c r="L25" s="43" t="str">
        <f t="array" ref="L25">IF(COUNTIF($J$6:$J$207,"?*")&lt;ROW(J25)-5,"",INDEX(J:J,SMALL(IF(J$6:J$207&lt;&gt;"",ROW(J$6:J$207)),ROWS(J$6:J25))))</f>
        <v/>
      </c>
      <c r="M25" s="43" t="str">
        <f t="array" ref="M25">IF(COUNTIF($J$6:$J$207,"?*")&lt;ROW(K25)-5,"",INDEX(K:K,SMALL(IF(K$6:K$207&lt;&gt;"",ROW(K$6:K$207)),ROWS(K$6:K25))))</f>
        <v/>
      </c>
    </row>
    <row r="26" spans="2:13" x14ac:dyDescent="0.25">
      <c r="B26" s="79" t="str">
        <f t="shared" si="0"/>
        <v/>
      </c>
      <c r="C26" s="123" t="str">
        <f t="shared" si="1"/>
        <v/>
      </c>
      <c r="D26" s="38"/>
      <c r="E26" s="35"/>
      <c r="F26" s="39"/>
      <c r="G26" s="39"/>
      <c r="H26" s="40"/>
      <c r="J26" s="9" t="str">
        <f>IF(AND('Covered Services'!Q30&lt;&gt;1,'Covered Services'!E30="InPt, IN",'Covered Services'!B30&gt;0),'Covered Services'!B30,"")</f>
        <v/>
      </c>
      <c r="K26" s="76" t="str">
        <f>IF(J26="","",'Covered Services'!D30)</f>
        <v/>
      </c>
      <c r="L26" s="43" t="str">
        <f t="array" ref="L26">IF(COUNTIF($J$6:$J$207,"?*")&lt;ROW(J26)-5,"",INDEX(J:J,SMALL(IF(J$6:J$207&lt;&gt;"",ROW(J$6:J$207)),ROWS(J$6:J26))))</f>
        <v/>
      </c>
      <c r="M26" s="43" t="str">
        <f t="array" ref="M26">IF(COUNTIF($J$6:$J$207,"?*")&lt;ROW(K26)-5,"",INDEX(K:K,SMALL(IF(K$6:K$207&lt;&gt;"",ROW(K$6:K$207)),ROWS(K$6:K26))))</f>
        <v/>
      </c>
    </row>
    <row r="27" spans="2:13" x14ac:dyDescent="0.25">
      <c r="B27" s="79" t="str">
        <f t="shared" si="0"/>
        <v/>
      </c>
      <c r="C27" s="123" t="str">
        <f t="shared" si="1"/>
        <v/>
      </c>
      <c r="D27" s="38"/>
      <c r="E27" s="35"/>
      <c r="F27" s="39"/>
      <c r="G27" s="39"/>
      <c r="H27" s="40"/>
      <c r="J27" s="9" t="str">
        <f>IF(AND('Covered Services'!Q31&lt;&gt;1,'Covered Services'!E31="InPt, IN",'Covered Services'!B31&gt;0),'Covered Services'!B31,"")</f>
        <v/>
      </c>
      <c r="K27" s="76" t="str">
        <f>IF(J27="","",'Covered Services'!D31)</f>
        <v/>
      </c>
      <c r="L27" s="43" t="str">
        <f t="array" ref="L27">IF(COUNTIF($J$6:$J$207,"?*")&lt;ROW(J27)-5,"",INDEX(J:J,SMALL(IF(J$6:J$207&lt;&gt;"",ROW(J$6:J$207)),ROWS(J$6:J27))))</f>
        <v/>
      </c>
      <c r="M27" s="43" t="str">
        <f t="array" ref="M27">IF(COUNTIF($J$6:$J$207,"?*")&lt;ROW(K27)-5,"",INDEX(K:K,SMALL(IF(K$6:K$207&lt;&gt;"",ROW(K$6:K$207)),ROWS(K$6:K27))))</f>
        <v/>
      </c>
    </row>
    <row r="28" spans="2:13" x14ac:dyDescent="0.25">
      <c r="B28" s="79" t="str">
        <f t="shared" si="0"/>
        <v/>
      </c>
      <c r="C28" s="123" t="str">
        <f t="shared" si="1"/>
        <v/>
      </c>
      <c r="D28" s="38"/>
      <c r="E28" s="35"/>
      <c r="F28" s="39"/>
      <c r="G28" s="39"/>
      <c r="H28" s="40"/>
      <c r="J28" s="9" t="str">
        <f>IF(AND('Covered Services'!Q32&lt;&gt;1,'Covered Services'!E32="InPt, IN",'Covered Services'!B32&gt;0),'Covered Services'!B32,"")</f>
        <v/>
      </c>
      <c r="K28" s="76" t="str">
        <f>IF(J28="","",'Covered Services'!D32)</f>
        <v/>
      </c>
      <c r="L28" s="43" t="str">
        <f t="array" ref="L28">IF(COUNTIF($J$6:$J$207,"?*")&lt;ROW(J28)-5,"",INDEX(J:J,SMALL(IF(J$6:J$207&lt;&gt;"",ROW(J$6:J$207)),ROWS(J$6:J28))))</f>
        <v/>
      </c>
      <c r="M28" s="43" t="str">
        <f t="array" ref="M28">IF(COUNTIF($J$6:$J$207,"?*")&lt;ROW(K28)-5,"",INDEX(K:K,SMALL(IF(K$6:K$207&lt;&gt;"",ROW(K$6:K$207)),ROWS(K$6:K28))))</f>
        <v/>
      </c>
    </row>
    <row r="29" spans="2:13" x14ac:dyDescent="0.25">
      <c r="B29" s="79" t="str">
        <f t="shared" si="0"/>
        <v/>
      </c>
      <c r="C29" s="123" t="str">
        <f t="shared" si="1"/>
        <v/>
      </c>
      <c r="D29" s="38"/>
      <c r="E29" s="35"/>
      <c r="F29" s="39"/>
      <c r="G29" s="39"/>
      <c r="H29" s="40"/>
      <c r="J29" s="9" t="str">
        <f>IF(AND('Covered Services'!Q33&lt;&gt;1,'Covered Services'!E33="InPt, IN",'Covered Services'!B33&gt;0),'Covered Services'!B33,"")</f>
        <v/>
      </c>
      <c r="K29" s="76" t="str">
        <f>IF(J29="","",'Covered Services'!D33)</f>
        <v/>
      </c>
      <c r="L29" s="43" t="str">
        <f t="array" ref="L29">IF(COUNTIF($J$6:$J$207,"?*")&lt;ROW(J29)-5,"",INDEX(J:J,SMALL(IF(J$6:J$207&lt;&gt;"",ROW(J$6:J$207)),ROWS(J$6:J29))))</f>
        <v/>
      </c>
      <c r="M29" s="43" t="str">
        <f t="array" ref="M29">IF(COUNTIF($J$6:$J$207,"?*")&lt;ROW(K29)-5,"",INDEX(K:K,SMALL(IF(K$6:K$207&lt;&gt;"",ROW(K$6:K$207)),ROWS(K$6:K29))))</f>
        <v/>
      </c>
    </row>
    <row r="30" spans="2:13" x14ac:dyDescent="0.25">
      <c r="B30" s="79" t="str">
        <f t="shared" si="0"/>
        <v/>
      </c>
      <c r="C30" s="123" t="str">
        <f t="shared" si="1"/>
        <v/>
      </c>
      <c r="D30" s="38"/>
      <c r="E30" s="35"/>
      <c r="F30" s="39"/>
      <c r="G30" s="39"/>
      <c r="H30" s="40"/>
      <c r="J30" s="9" t="str">
        <f>IF(AND('Covered Services'!Q34&lt;&gt;1,'Covered Services'!E34="InPt, IN",'Covered Services'!B34&gt;0),'Covered Services'!B34,"")</f>
        <v/>
      </c>
      <c r="K30" s="76" t="str">
        <f>IF(J30="","",'Covered Services'!D34)</f>
        <v/>
      </c>
      <c r="L30" s="43" t="str">
        <f t="array" ref="L30">IF(COUNTIF($J$6:$J$207,"?*")&lt;ROW(J30)-5,"",INDEX(J:J,SMALL(IF(J$6:J$207&lt;&gt;"",ROW(J$6:J$207)),ROWS(J$6:J30))))</f>
        <v/>
      </c>
      <c r="M30" s="43" t="str">
        <f t="array" ref="M30">IF(COUNTIF($J$6:$J$207,"?*")&lt;ROW(K30)-5,"",INDEX(K:K,SMALL(IF(K$6:K$207&lt;&gt;"",ROW(K$6:K$207)),ROWS(K$6:K30))))</f>
        <v/>
      </c>
    </row>
    <row r="31" spans="2:13" x14ac:dyDescent="0.25">
      <c r="B31" s="79" t="str">
        <f t="shared" si="0"/>
        <v/>
      </c>
      <c r="C31" s="123" t="str">
        <f t="shared" si="1"/>
        <v/>
      </c>
      <c r="D31" s="38"/>
      <c r="E31" s="35"/>
      <c r="F31" s="39"/>
      <c r="G31" s="39"/>
      <c r="H31" s="40"/>
      <c r="J31" s="9" t="str">
        <f>IF(AND('Covered Services'!Q35&lt;&gt;1,'Covered Services'!E35="InPt, IN",'Covered Services'!B35&gt;0),'Covered Services'!B35,"")</f>
        <v/>
      </c>
      <c r="K31" s="76" t="str">
        <f>IF(J31="","",'Covered Services'!D35)</f>
        <v/>
      </c>
      <c r="L31" s="43" t="str">
        <f t="array" ref="L31">IF(COUNTIF($J$6:$J$207,"?*")&lt;ROW(J31)-5,"",INDEX(J:J,SMALL(IF(J$6:J$207&lt;&gt;"",ROW(J$6:J$207)),ROWS(J$6:J31))))</f>
        <v/>
      </c>
      <c r="M31" s="43" t="str">
        <f t="array" ref="M31">IF(COUNTIF($J$6:$J$207,"?*")&lt;ROW(K31)-5,"",INDEX(K:K,SMALL(IF(K$6:K$207&lt;&gt;"",ROW(K$6:K$207)),ROWS(K$6:K31))))</f>
        <v/>
      </c>
    </row>
    <row r="32" spans="2:13" x14ac:dyDescent="0.25">
      <c r="B32" s="79" t="str">
        <f t="shared" si="0"/>
        <v/>
      </c>
      <c r="C32" s="123" t="str">
        <f t="shared" si="1"/>
        <v/>
      </c>
      <c r="D32" s="38"/>
      <c r="E32" s="35"/>
      <c r="F32" s="39"/>
      <c r="G32" s="39"/>
      <c r="H32" s="40"/>
      <c r="J32" s="9" t="str">
        <f>IF(AND('Covered Services'!Q36&lt;&gt;1,'Covered Services'!E36="InPt, IN",'Covered Services'!B36&gt;0),'Covered Services'!B36,"")</f>
        <v/>
      </c>
      <c r="K32" s="76" t="str">
        <f>IF(J32="","",'Covered Services'!D36)</f>
        <v/>
      </c>
      <c r="L32" s="43" t="str">
        <f t="array" ref="L32">IF(COUNTIF($J$6:$J$207,"?*")&lt;ROW(J32)-5,"",INDEX(J:J,SMALL(IF(J$6:J$207&lt;&gt;"",ROW(J$6:J$207)),ROWS(J$6:J32))))</f>
        <v/>
      </c>
      <c r="M32" s="43" t="str">
        <f t="array" ref="M32">IF(COUNTIF($J$6:$J$207,"?*")&lt;ROW(K32)-5,"",INDEX(K:K,SMALL(IF(K$6:K$207&lt;&gt;"",ROW(K$6:K$207)),ROWS(K$6:K32))))</f>
        <v/>
      </c>
    </row>
    <row r="33" spans="2:13" x14ac:dyDescent="0.25">
      <c r="B33" s="79" t="str">
        <f t="shared" si="0"/>
        <v/>
      </c>
      <c r="C33" s="123" t="str">
        <f t="shared" si="1"/>
        <v/>
      </c>
      <c r="D33" s="38"/>
      <c r="E33" s="35"/>
      <c r="F33" s="39"/>
      <c r="G33" s="39"/>
      <c r="H33" s="40"/>
      <c r="J33" s="9" t="str">
        <f>IF(AND('Covered Services'!Q37&lt;&gt;1,'Covered Services'!E37="InPt, IN",'Covered Services'!B37&gt;0),'Covered Services'!B37,"")</f>
        <v/>
      </c>
      <c r="K33" s="76" t="str">
        <f>IF(J33="","",'Covered Services'!D37)</f>
        <v/>
      </c>
      <c r="L33" s="43" t="str">
        <f t="array" ref="L33">IF(COUNTIF($J$6:$J$207,"?*")&lt;ROW(J33)-5,"",INDEX(J:J,SMALL(IF(J$6:J$207&lt;&gt;"",ROW(J$6:J$207)),ROWS(J$6:J33))))</f>
        <v/>
      </c>
      <c r="M33" s="43" t="str">
        <f t="array" ref="M33">IF(COUNTIF($J$6:$J$207,"?*")&lt;ROW(K33)-5,"",INDEX(K:K,SMALL(IF(K$6:K$207&lt;&gt;"",ROW(K$6:K$207)),ROWS(K$6:K33))))</f>
        <v/>
      </c>
    </row>
    <row r="34" spans="2:13" x14ac:dyDescent="0.25">
      <c r="B34" s="79" t="str">
        <f t="shared" si="0"/>
        <v/>
      </c>
      <c r="C34" s="123" t="str">
        <f t="shared" si="1"/>
        <v/>
      </c>
      <c r="D34" s="38"/>
      <c r="E34" s="35"/>
      <c r="F34" s="39"/>
      <c r="G34" s="39"/>
      <c r="H34" s="40"/>
      <c r="J34" s="9" t="str">
        <f>IF(AND('Covered Services'!Q38&lt;&gt;1,'Covered Services'!E38="InPt, IN",'Covered Services'!B38&gt;0),'Covered Services'!B38,"")</f>
        <v/>
      </c>
      <c r="K34" s="76" t="str">
        <f>IF(J34="","",'Covered Services'!D38)</f>
        <v/>
      </c>
      <c r="L34" s="43" t="str">
        <f t="array" ref="L34">IF(COUNTIF($J$6:$J$207,"?*")&lt;ROW(J34)-5,"",INDEX(J:J,SMALL(IF(J$6:J$207&lt;&gt;"",ROW(J$6:J$207)),ROWS(J$6:J34))))</f>
        <v/>
      </c>
      <c r="M34" s="43" t="str">
        <f t="array" ref="M34">IF(COUNTIF($J$6:$J$207,"?*")&lt;ROW(K34)-5,"",INDEX(K:K,SMALL(IF(K$6:K$207&lt;&gt;"",ROW(K$6:K$207)),ROWS(K$6:K34))))</f>
        <v/>
      </c>
    </row>
    <row r="35" spans="2:13" x14ac:dyDescent="0.25">
      <c r="B35" s="79" t="str">
        <f t="shared" si="0"/>
        <v/>
      </c>
      <c r="C35" s="123" t="str">
        <f t="shared" si="1"/>
        <v/>
      </c>
      <c r="D35" s="38"/>
      <c r="E35" s="35"/>
      <c r="F35" s="39"/>
      <c r="G35" s="39"/>
      <c r="H35" s="40"/>
      <c r="J35" s="9" t="str">
        <f>IF(AND('Covered Services'!Q39&lt;&gt;1,'Covered Services'!E39="InPt, IN",'Covered Services'!B39&gt;0),'Covered Services'!B39,"")</f>
        <v/>
      </c>
      <c r="K35" s="76" t="str">
        <f>IF(J35="","",'Covered Services'!D39)</f>
        <v/>
      </c>
      <c r="L35" s="43" t="str">
        <f t="array" ref="L35">IF(COUNTIF($J$6:$J$207,"?*")&lt;ROW(J35)-5,"",INDEX(J:J,SMALL(IF(J$6:J$207&lt;&gt;"",ROW(J$6:J$207)),ROWS(J$6:J35))))</f>
        <v/>
      </c>
      <c r="M35" s="43" t="str">
        <f t="array" ref="M35">IF(COUNTIF($J$6:$J$207,"?*")&lt;ROW(K35)-5,"",INDEX(K:K,SMALL(IF(K$6:K$207&lt;&gt;"",ROW(K$6:K$207)),ROWS(K$6:K35))))</f>
        <v/>
      </c>
    </row>
    <row r="36" spans="2:13" x14ac:dyDescent="0.25">
      <c r="B36" s="79" t="str">
        <f t="shared" si="0"/>
        <v/>
      </c>
      <c r="C36" s="123" t="str">
        <f t="shared" si="1"/>
        <v/>
      </c>
      <c r="D36" s="38"/>
      <c r="E36" s="35"/>
      <c r="F36" s="39"/>
      <c r="G36" s="39"/>
      <c r="H36" s="40"/>
      <c r="J36" s="9" t="str">
        <f>IF(AND('Covered Services'!Q40&lt;&gt;1,'Covered Services'!E40="InPt, IN",'Covered Services'!B40&gt;0),'Covered Services'!B40,"")</f>
        <v/>
      </c>
      <c r="K36" s="76" t="str">
        <f>IF(J36="","",'Covered Services'!D40)</f>
        <v/>
      </c>
      <c r="L36" s="43" t="str">
        <f t="array" ref="L36">IF(COUNTIF($J$6:$J$207,"?*")&lt;ROW(J36)-5,"",INDEX(J:J,SMALL(IF(J$6:J$207&lt;&gt;"",ROW(J$6:J$207)),ROWS(J$6:J36))))</f>
        <v/>
      </c>
      <c r="M36" s="43" t="str">
        <f t="array" ref="M36">IF(COUNTIF($J$6:$J$207,"?*")&lt;ROW(K36)-5,"",INDEX(K:K,SMALL(IF(K$6:K$207&lt;&gt;"",ROW(K$6:K$207)),ROWS(K$6:K36))))</f>
        <v/>
      </c>
    </row>
    <row r="37" spans="2:13" x14ac:dyDescent="0.25">
      <c r="B37" s="79" t="str">
        <f t="shared" si="0"/>
        <v/>
      </c>
      <c r="C37" s="123" t="str">
        <f t="shared" si="1"/>
        <v/>
      </c>
      <c r="D37" s="38"/>
      <c r="E37" s="35"/>
      <c r="F37" s="39"/>
      <c r="G37" s="39"/>
      <c r="H37" s="40"/>
      <c r="J37" s="9" t="str">
        <f>IF(AND('Covered Services'!Q41&lt;&gt;1,'Covered Services'!E41="InPt, IN",'Covered Services'!B41&gt;0),'Covered Services'!B41,"")</f>
        <v/>
      </c>
      <c r="K37" s="76" t="str">
        <f>IF(J37="","",'Covered Services'!D41)</f>
        <v/>
      </c>
      <c r="L37" s="43" t="str">
        <f t="array" ref="L37">IF(COUNTIF($J$6:$J$207,"?*")&lt;ROW(J37)-5,"",INDEX(J:J,SMALL(IF(J$6:J$207&lt;&gt;"",ROW(J$6:J$207)),ROWS(J$6:J37))))</f>
        <v/>
      </c>
      <c r="M37" s="43" t="str">
        <f t="array" ref="M37">IF(COUNTIF($J$6:$J$207,"?*")&lt;ROW(K37)-5,"",INDEX(K:K,SMALL(IF(K$6:K$207&lt;&gt;"",ROW(K$6:K$207)),ROWS(K$6:K37))))</f>
        <v/>
      </c>
    </row>
    <row r="38" spans="2:13" x14ac:dyDescent="0.25">
      <c r="B38" s="79" t="str">
        <f t="shared" si="0"/>
        <v/>
      </c>
      <c r="C38" s="123" t="str">
        <f t="shared" si="1"/>
        <v/>
      </c>
      <c r="D38" s="38"/>
      <c r="E38" s="35"/>
      <c r="F38" s="39"/>
      <c r="G38" s="39"/>
      <c r="H38" s="40"/>
      <c r="J38" s="9" t="str">
        <f>IF(AND('Covered Services'!Q42&lt;&gt;1,'Covered Services'!E42="InPt, IN",'Covered Services'!B42&gt;0),'Covered Services'!B42,"")</f>
        <v/>
      </c>
      <c r="K38" s="76" t="str">
        <f>IF(J38="","",'Covered Services'!D42)</f>
        <v/>
      </c>
      <c r="L38" s="43" t="str">
        <f t="array" ref="L38">IF(COUNTIF($J$6:$J$207,"?*")&lt;ROW(J38)-5,"",INDEX(J:J,SMALL(IF(J$6:J$207&lt;&gt;"",ROW(J$6:J$207)),ROWS(J$6:J38))))</f>
        <v/>
      </c>
      <c r="M38" s="43" t="str">
        <f t="array" ref="M38">IF(COUNTIF($J$6:$J$207,"?*")&lt;ROW(K38)-5,"",INDEX(K:K,SMALL(IF(K$6:K$207&lt;&gt;"",ROW(K$6:K$207)),ROWS(K$6:K38))))</f>
        <v/>
      </c>
    </row>
    <row r="39" spans="2:13" x14ac:dyDescent="0.25">
      <c r="B39" s="79" t="str">
        <f t="shared" si="0"/>
        <v/>
      </c>
      <c r="C39" s="123" t="str">
        <f t="shared" si="1"/>
        <v/>
      </c>
      <c r="D39" s="38"/>
      <c r="E39" s="35"/>
      <c r="F39" s="39"/>
      <c r="G39" s="39"/>
      <c r="H39" s="40"/>
      <c r="J39" s="9" t="str">
        <f>IF(AND('Covered Services'!Q43&lt;&gt;1,'Covered Services'!E43="InPt, IN",'Covered Services'!B43&gt;0),'Covered Services'!B43,"")</f>
        <v/>
      </c>
      <c r="K39" s="76" t="str">
        <f>IF(J39="","",'Covered Services'!D43)</f>
        <v/>
      </c>
      <c r="L39" s="43" t="str">
        <f t="array" ref="L39">IF(COUNTIF($J$6:$J$207,"?*")&lt;ROW(J39)-5,"",INDEX(J:J,SMALL(IF(J$6:J$207&lt;&gt;"",ROW(J$6:J$207)),ROWS(J$6:J39))))</f>
        <v/>
      </c>
      <c r="M39" s="43" t="str">
        <f t="array" ref="M39">IF(COUNTIF($J$6:$J$207,"?*")&lt;ROW(K39)-5,"",INDEX(K:K,SMALL(IF(K$6:K$207&lt;&gt;"",ROW(K$6:K$207)),ROWS(K$6:K39))))</f>
        <v/>
      </c>
    </row>
    <row r="40" spans="2:13" x14ac:dyDescent="0.25">
      <c r="B40" s="79" t="str">
        <f t="shared" si="0"/>
        <v/>
      </c>
      <c r="C40" s="123" t="str">
        <f t="shared" si="1"/>
        <v/>
      </c>
      <c r="D40" s="38"/>
      <c r="E40" s="35"/>
      <c r="F40" s="39"/>
      <c r="G40" s="39"/>
      <c r="H40" s="40"/>
      <c r="J40" s="9" t="str">
        <f>IF(AND('Covered Services'!Q44&lt;&gt;1,'Covered Services'!E44="InPt, IN",'Covered Services'!B44&gt;0),'Covered Services'!B44,"")</f>
        <v/>
      </c>
      <c r="K40" s="76" t="str">
        <f>IF(J40="","",'Covered Services'!D44)</f>
        <v/>
      </c>
      <c r="L40" s="43" t="str">
        <f t="array" ref="L40">IF(COUNTIF($J$6:$J$207,"?*")&lt;ROW(J40)-5,"",INDEX(J:J,SMALL(IF(J$6:J$207&lt;&gt;"",ROW(J$6:J$207)),ROWS(J$6:J40))))</f>
        <v/>
      </c>
      <c r="M40" s="43" t="str">
        <f t="array" ref="M40">IF(COUNTIF($J$6:$J$207,"?*")&lt;ROW(K40)-5,"",INDEX(K:K,SMALL(IF(K$6:K$207&lt;&gt;"",ROW(K$6:K$207)),ROWS(K$6:K40))))</f>
        <v/>
      </c>
    </row>
    <row r="41" spans="2:13" x14ac:dyDescent="0.25">
      <c r="B41" s="79" t="str">
        <f t="shared" si="0"/>
        <v/>
      </c>
      <c r="C41" s="123" t="str">
        <f t="shared" si="1"/>
        <v/>
      </c>
      <c r="D41" s="38"/>
      <c r="E41" s="35"/>
      <c r="F41" s="39"/>
      <c r="G41" s="39"/>
      <c r="H41" s="40"/>
      <c r="J41" s="9" t="str">
        <f>IF(AND('Covered Services'!Q45&lt;&gt;1,'Covered Services'!E45="InPt, IN",'Covered Services'!B45&gt;0),'Covered Services'!B45,"")</f>
        <v/>
      </c>
      <c r="K41" s="76" t="str">
        <f>IF(J41="","",'Covered Services'!D45)</f>
        <v/>
      </c>
      <c r="L41" s="43" t="str">
        <f t="array" ref="L41">IF(COUNTIF($J$6:$J$207,"?*")&lt;ROW(J41)-5,"",INDEX(J:J,SMALL(IF(J$6:J$207&lt;&gt;"",ROW(J$6:J$207)),ROWS(J$6:J41))))</f>
        <v/>
      </c>
      <c r="M41" s="43" t="str">
        <f t="array" ref="M41">IF(COUNTIF($J$6:$J$207,"?*")&lt;ROW(K41)-5,"",INDEX(K:K,SMALL(IF(K$6:K$207&lt;&gt;"",ROW(K$6:K$207)),ROWS(K$6:K41))))</f>
        <v/>
      </c>
    </row>
    <row r="42" spans="2:13" x14ac:dyDescent="0.25">
      <c r="B42" s="79" t="str">
        <f t="shared" si="0"/>
        <v/>
      </c>
      <c r="C42" s="123" t="str">
        <f t="shared" si="1"/>
        <v/>
      </c>
      <c r="D42" s="38"/>
      <c r="E42" s="35"/>
      <c r="F42" s="39"/>
      <c r="G42" s="39"/>
      <c r="H42" s="40"/>
      <c r="J42" s="9" t="str">
        <f>IF(AND('Covered Services'!Q46&lt;&gt;1,'Covered Services'!E46="InPt, IN",'Covered Services'!B46&gt;0),'Covered Services'!B46,"")</f>
        <v/>
      </c>
      <c r="K42" s="76" t="str">
        <f>IF(J42="","",'Covered Services'!D46)</f>
        <v/>
      </c>
      <c r="L42" s="43" t="str">
        <f t="array" ref="L42">IF(COUNTIF($J$6:$J$207,"?*")&lt;ROW(J42)-5,"",INDEX(J:J,SMALL(IF(J$6:J$207&lt;&gt;"",ROW(J$6:J$207)),ROWS(J$6:J42))))</f>
        <v/>
      </c>
      <c r="M42" s="43" t="str">
        <f t="array" ref="M42">IF(COUNTIF($J$6:$J$207,"?*")&lt;ROW(K42)-5,"",INDEX(K:K,SMALL(IF(K$6:K$207&lt;&gt;"",ROW(K$6:K$207)),ROWS(K$6:K42))))</f>
        <v/>
      </c>
    </row>
    <row r="43" spans="2:13" x14ac:dyDescent="0.25">
      <c r="B43" s="79" t="str">
        <f t="shared" si="0"/>
        <v/>
      </c>
      <c r="C43" s="123" t="str">
        <f t="shared" si="1"/>
        <v/>
      </c>
      <c r="D43" s="38"/>
      <c r="E43" s="35"/>
      <c r="F43" s="39"/>
      <c r="G43" s="39"/>
      <c r="H43" s="40"/>
      <c r="J43" s="9" t="str">
        <f>IF(AND('Covered Services'!Q47&lt;&gt;1,'Covered Services'!E47="InPt, IN",'Covered Services'!B47&gt;0),'Covered Services'!B47,"")</f>
        <v/>
      </c>
      <c r="K43" s="76" t="str">
        <f>IF(J43="","",'Covered Services'!D47)</f>
        <v/>
      </c>
      <c r="L43" s="43" t="str">
        <f t="array" ref="L43">IF(COUNTIF($J$6:$J$207,"?*")&lt;ROW(J43)-5,"",INDEX(J:J,SMALL(IF(J$6:J$207&lt;&gt;"",ROW(J$6:J$207)),ROWS(J$6:J43))))</f>
        <v/>
      </c>
      <c r="M43" s="43" t="str">
        <f t="array" ref="M43">IF(COUNTIF($J$6:$J$207,"?*")&lt;ROW(K43)-5,"",INDEX(K:K,SMALL(IF(K$6:K$207&lt;&gt;"",ROW(K$6:K$207)),ROWS(K$6:K43))))</f>
        <v/>
      </c>
    </row>
    <row r="44" spans="2:13" x14ac:dyDescent="0.25">
      <c r="B44" s="79" t="str">
        <f t="shared" si="0"/>
        <v/>
      </c>
      <c r="C44" s="123" t="str">
        <f t="shared" si="1"/>
        <v/>
      </c>
      <c r="D44" s="38"/>
      <c r="E44" s="35"/>
      <c r="F44" s="39"/>
      <c r="G44" s="39"/>
      <c r="H44" s="40"/>
      <c r="J44" s="9" t="str">
        <f>IF(AND('Covered Services'!Q48&lt;&gt;1,'Covered Services'!E48="InPt, IN",'Covered Services'!B48&gt;0),'Covered Services'!B48,"")</f>
        <v/>
      </c>
      <c r="K44" s="76" t="str">
        <f>IF(J44="","",'Covered Services'!D48)</f>
        <v/>
      </c>
      <c r="L44" s="43" t="str">
        <f t="array" ref="L44">IF(COUNTIF($J$6:$J$207,"?*")&lt;ROW(J44)-5,"",INDEX(J:J,SMALL(IF(J$6:J$207&lt;&gt;"",ROW(J$6:J$207)),ROWS(J$6:J44))))</f>
        <v/>
      </c>
      <c r="M44" s="43" t="str">
        <f t="array" ref="M44">IF(COUNTIF($J$6:$J$207,"?*")&lt;ROW(K44)-5,"",INDEX(K:K,SMALL(IF(K$6:K$207&lt;&gt;"",ROW(K$6:K$207)),ROWS(K$6:K44))))</f>
        <v/>
      </c>
    </row>
    <row r="45" spans="2:13" x14ac:dyDescent="0.25">
      <c r="B45" s="79" t="str">
        <f t="shared" si="0"/>
        <v/>
      </c>
      <c r="C45" s="123" t="str">
        <f t="shared" si="1"/>
        <v/>
      </c>
      <c r="D45" s="38"/>
      <c r="E45" s="35"/>
      <c r="F45" s="39"/>
      <c r="G45" s="39"/>
      <c r="H45" s="40"/>
      <c r="J45" s="9" t="str">
        <f>IF(AND('Covered Services'!Q49&lt;&gt;1,'Covered Services'!E49="InPt, IN",'Covered Services'!B49&gt;0),'Covered Services'!B49,"")</f>
        <v/>
      </c>
      <c r="K45" s="76" t="str">
        <f>IF(J45="","",'Covered Services'!D49)</f>
        <v/>
      </c>
      <c r="L45" s="43" t="str">
        <f t="array" ref="L45">IF(COUNTIF($J$6:$J$207,"?*")&lt;ROW(J45)-5,"",INDEX(J:J,SMALL(IF(J$6:J$207&lt;&gt;"",ROW(J$6:J$207)),ROWS(J$6:J45))))</f>
        <v/>
      </c>
      <c r="M45" s="43" t="str">
        <f t="array" ref="M45">IF(COUNTIF($J$6:$J$207,"?*")&lt;ROW(K45)-5,"",INDEX(K:K,SMALL(IF(K$6:K$207&lt;&gt;"",ROW(K$6:K$207)),ROWS(K$6:K45))))</f>
        <v/>
      </c>
    </row>
    <row r="46" spans="2:13" x14ac:dyDescent="0.25">
      <c r="B46" s="79" t="str">
        <f t="shared" si="0"/>
        <v/>
      </c>
      <c r="C46" s="123" t="str">
        <f t="shared" si="1"/>
        <v/>
      </c>
      <c r="D46" s="38"/>
      <c r="E46" s="35"/>
      <c r="F46" s="39"/>
      <c r="G46" s="39"/>
      <c r="H46" s="40"/>
      <c r="J46" s="9" t="str">
        <f>IF(AND('Covered Services'!Q50&lt;&gt;1,'Covered Services'!E50="InPt, IN",'Covered Services'!B50&gt;0),'Covered Services'!B50,"")</f>
        <v/>
      </c>
      <c r="K46" s="76" t="str">
        <f>IF(J46="","",'Covered Services'!D50)</f>
        <v/>
      </c>
      <c r="L46" s="43" t="str">
        <f t="array" ref="L46">IF(COUNTIF($J$6:$J$207,"?*")&lt;ROW(J46)-5,"",INDEX(J:J,SMALL(IF(J$6:J$207&lt;&gt;"",ROW(J$6:J$207)),ROWS(J$6:J46))))</f>
        <v/>
      </c>
      <c r="M46" s="43" t="str">
        <f t="array" ref="M46">IF(COUNTIF($J$6:$J$207,"?*")&lt;ROW(K46)-5,"",INDEX(K:K,SMALL(IF(K$6:K$207&lt;&gt;"",ROW(K$6:K$207)),ROWS(K$6:K46))))</f>
        <v/>
      </c>
    </row>
    <row r="47" spans="2:13" x14ac:dyDescent="0.25">
      <c r="B47" s="79" t="str">
        <f t="shared" si="0"/>
        <v/>
      </c>
      <c r="C47" s="123" t="str">
        <f t="shared" si="1"/>
        <v/>
      </c>
      <c r="D47" s="38"/>
      <c r="E47" s="35"/>
      <c r="F47" s="39"/>
      <c r="G47" s="39"/>
      <c r="H47" s="40"/>
      <c r="J47" s="9" t="str">
        <f>IF(AND('Covered Services'!Q51&lt;&gt;1,'Covered Services'!E51="InPt, IN",'Covered Services'!B51&gt;0),'Covered Services'!B51,"")</f>
        <v/>
      </c>
      <c r="K47" s="76" t="str">
        <f>IF(J47="","",'Covered Services'!D51)</f>
        <v/>
      </c>
      <c r="L47" s="43" t="str">
        <f t="array" ref="L47">IF(COUNTIF($J$6:$J$207,"?*")&lt;ROW(J47)-5,"",INDEX(J:J,SMALL(IF(J$6:J$207&lt;&gt;"",ROW(J$6:J$207)),ROWS(J$6:J47))))</f>
        <v/>
      </c>
      <c r="M47" s="43" t="str">
        <f t="array" ref="M47">IF(COUNTIF($J$6:$J$207,"?*")&lt;ROW(K47)-5,"",INDEX(K:K,SMALL(IF(K$6:K$207&lt;&gt;"",ROW(K$6:K$207)),ROWS(K$6:K47))))</f>
        <v/>
      </c>
    </row>
    <row r="48" spans="2:13" x14ac:dyDescent="0.25">
      <c r="B48" s="79" t="str">
        <f t="shared" si="0"/>
        <v/>
      </c>
      <c r="C48" s="123" t="str">
        <f t="shared" si="1"/>
        <v/>
      </c>
      <c r="D48" s="38"/>
      <c r="E48" s="35"/>
      <c r="F48" s="39"/>
      <c r="G48" s="39"/>
      <c r="H48" s="40"/>
      <c r="J48" s="9" t="str">
        <f>IF(AND('Covered Services'!Q52&lt;&gt;1,'Covered Services'!E52="InPt, IN",'Covered Services'!B52&gt;0),'Covered Services'!B52,"")</f>
        <v/>
      </c>
      <c r="K48" s="76" t="str">
        <f>IF(J48="","",'Covered Services'!D52)</f>
        <v/>
      </c>
      <c r="L48" s="43" t="str">
        <f t="array" ref="L48">IF(COUNTIF($J$6:$J$207,"?*")&lt;ROW(J48)-5,"",INDEX(J:J,SMALL(IF(J$6:J$207&lt;&gt;"",ROW(J$6:J$207)),ROWS(J$6:J48))))</f>
        <v/>
      </c>
      <c r="M48" s="43" t="str">
        <f t="array" ref="M48">IF(COUNTIF($J$6:$J$207,"?*")&lt;ROW(K48)-5,"",INDEX(K:K,SMALL(IF(K$6:K$207&lt;&gt;"",ROW(K$6:K$207)),ROWS(K$6:K48))))</f>
        <v/>
      </c>
    </row>
    <row r="49" spans="2:13" x14ac:dyDescent="0.25">
      <c r="B49" s="79" t="str">
        <f t="shared" si="0"/>
        <v/>
      </c>
      <c r="C49" s="123" t="str">
        <f t="shared" si="1"/>
        <v/>
      </c>
      <c r="D49" s="38"/>
      <c r="E49" s="35"/>
      <c r="F49" s="39"/>
      <c r="G49" s="39"/>
      <c r="H49" s="40"/>
      <c r="J49" s="9" t="str">
        <f>IF(AND('Covered Services'!Q53&lt;&gt;1,'Covered Services'!E53="InPt, IN",'Covered Services'!B53&gt;0),'Covered Services'!B53,"")</f>
        <v/>
      </c>
      <c r="K49" s="76" t="str">
        <f>IF(J49="","",'Covered Services'!D53)</f>
        <v/>
      </c>
      <c r="L49" s="43" t="str">
        <f t="array" ref="L49">IF(COUNTIF($J$6:$J$207,"?*")&lt;ROW(J49)-5,"",INDEX(J:J,SMALL(IF(J$6:J$207&lt;&gt;"",ROW(J$6:J$207)),ROWS(J$6:J49))))</f>
        <v/>
      </c>
      <c r="M49" s="43" t="str">
        <f t="array" ref="M49">IF(COUNTIF($J$6:$J$207,"?*")&lt;ROW(K49)-5,"",INDEX(K:K,SMALL(IF(K$6:K$207&lt;&gt;"",ROW(K$6:K$207)),ROWS(K$6:K49))))</f>
        <v/>
      </c>
    </row>
    <row r="50" spans="2:13" x14ac:dyDescent="0.25">
      <c r="B50" s="79" t="str">
        <f t="shared" si="0"/>
        <v/>
      </c>
      <c r="C50" s="123" t="str">
        <f t="shared" si="1"/>
        <v/>
      </c>
      <c r="D50" s="38"/>
      <c r="E50" s="35"/>
      <c r="F50" s="39"/>
      <c r="G50" s="39"/>
      <c r="H50" s="40"/>
      <c r="J50" s="9" t="str">
        <f>IF(AND('Covered Services'!Q54&lt;&gt;1,'Covered Services'!E54="InPt, IN",'Covered Services'!B54&gt;0),'Covered Services'!B54,"")</f>
        <v/>
      </c>
      <c r="K50" s="76" t="str">
        <f>IF(J50="","",'Covered Services'!D54)</f>
        <v/>
      </c>
      <c r="L50" s="43" t="str">
        <f t="array" ref="L50">IF(COUNTIF($J$6:$J$207,"?*")&lt;ROW(J50)-5,"",INDEX(J:J,SMALL(IF(J$6:J$207&lt;&gt;"",ROW(J$6:J$207)),ROWS(J$6:J50))))</f>
        <v/>
      </c>
      <c r="M50" s="43" t="str">
        <f t="array" ref="M50">IF(COUNTIF($J$6:$J$207,"?*")&lt;ROW(K50)-5,"",INDEX(K:K,SMALL(IF(K$6:K$207&lt;&gt;"",ROW(K$6:K$207)),ROWS(K$6:K50))))</f>
        <v/>
      </c>
    </row>
    <row r="51" spans="2:13" x14ac:dyDescent="0.25">
      <c r="B51" s="79" t="str">
        <f t="shared" si="0"/>
        <v/>
      </c>
      <c r="C51" s="123" t="str">
        <f t="shared" si="1"/>
        <v/>
      </c>
      <c r="D51" s="38"/>
      <c r="E51" s="35"/>
      <c r="F51" s="39"/>
      <c r="G51" s="39"/>
      <c r="H51" s="40"/>
      <c r="J51" s="9" t="str">
        <f>IF(AND('Covered Services'!Q55&lt;&gt;1,'Covered Services'!E55="InPt, IN",'Covered Services'!B55&gt;0),'Covered Services'!B55,"")</f>
        <v/>
      </c>
      <c r="K51" s="76" t="str">
        <f>IF(J51="","",'Covered Services'!D55)</f>
        <v/>
      </c>
      <c r="L51" s="43" t="str">
        <f t="array" ref="L51">IF(COUNTIF($J$6:$J$207,"?*")&lt;ROW(J51)-5,"",INDEX(J:J,SMALL(IF(J$6:J$207&lt;&gt;"",ROW(J$6:J$207)),ROWS(J$6:J51))))</f>
        <v/>
      </c>
      <c r="M51" s="43" t="str">
        <f t="array" ref="M51">IF(COUNTIF($J$6:$J$207,"?*")&lt;ROW(K51)-5,"",INDEX(K:K,SMALL(IF(K$6:K$207&lt;&gt;"",ROW(K$6:K$207)),ROWS(K$6:K51))))</f>
        <v/>
      </c>
    </row>
    <row r="52" spans="2:13" x14ac:dyDescent="0.25">
      <c r="B52" s="79" t="str">
        <f t="shared" si="0"/>
        <v/>
      </c>
      <c r="C52" s="123" t="str">
        <f t="shared" si="1"/>
        <v/>
      </c>
      <c r="D52" s="38"/>
      <c r="E52" s="35"/>
      <c r="F52" s="39"/>
      <c r="G52" s="39"/>
      <c r="H52" s="40"/>
      <c r="J52" s="9" t="str">
        <f>IF(AND('Covered Services'!Q56&lt;&gt;1,'Covered Services'!E56="InPt, IN",'Covered Services'!B56&gt;0),'Covered Services'!B56,"")</f>
        <v/>
      </c>
      <c r="K52" s="76" t="str">
        <f>IF(J52="","",'Covered Services'!D56)</f>
        <v/>
      </c>
      <c r="L52" s="43" t="str">
        <f t="array" ref="L52">IF(COUNTIF($J$6:$J$207,"?*")&lt;ROW(J52)-5,"",INDEX(J:J,SMALL(IF(J$6:J$207&lt;&gt;"",ROW(J$6:J$207)),ROWS(J$6:J52))))</f>
        <v/>
      </c>
      <c r="M52" s="43" t="str">
        <f t="array" ref="M52">IF(COUNTIF($J$6:$J$207,"?*")&lt;ROW(K52)-5,"",INDEX(K:K,SMALL(IF(K$6:K$207&lt;&gt;"",ROW(K$6:K$207)),ROWS(K$6:K52))))</f>
        <v/>
      </c>
    </row>
    <row r="53" spans="2:13" x14ac:dyDescent="0.25">
      <c r="B53" s="79" t="str">
        <f t="shared" si="0"/>
        <v/>
      </c>
      <c r="C53" s="123" t="str">
        <f t="shared" si="1"/>
        <v/>
      </c>
      <c r="D53" s="38"/>
      <c r="E53" s="35"/>
      <c r="F53" s="39"/>
      <c r="G53" s="39"/>
      <c r="H53" s="40"/>
      <c r="J53" s="9" t="str">
        <f>IF(AND('Covered Services'!Q57&lt;&gt;1,'Covered Services'!E57="InPt, IN",'Covered Services'!B57&gt;0),'Covered Services'!B57,"")</f>
        <v/>
      </c>
      <c r="K53" s="76" t="str">
        <f>IF(J53="","",'Covered Services'!D57)</f>
        <v/>
      </c>
      <c r="L53" s="43" t="str">
        <f t="array" ref="L53">IF(COUNTIF($J$6:$J$207,"?*")&lt;ROW(J53)-5,"",INDEX(J:J,SMALL(IF(J$6:J$207&lt;&gt;"",ROW(J$6:J$207)),ROWS(J$6:J53))))</f>
        <v/>
      </c>
      <c r="M53" s="43" t="str">
        <f t="array" ref="M53">IF(COUNTIF($J$6:$J$207,"?*")&lt;ROW(K53)-5,"",INDEX(K:K,SMALL(IF(K$6:K$207&lt;&gt;"",ROW(K$6:K$207)),ROWS(K$6:K53))))</f>
        <v/>
      </c>
    </row>
    <row r="54" spans="2:13" x14ac:dyDescent="0.25">
      <c r="B54" s="79" t="str">
        <f t="shared" si="0"/>
        <v/>
      </c>
      <c r="C54" s="123" t="str">
        <f t="shared" si="1"/>
        <v/>
      </c>
      <c r="D54" s="38"/>
      <c r="E54" s="35"/>
      <c r="F54" s="39"/>
      <c r="G54" s="39"/>
      <c r="H54" s="40"/>
      <c r="J54" s="9" t="str">
        <f>IF(AND('Covered Services'!Q58&lt;&gt;1,'Covered Services'!E58="InPt, IN",'Covered Services'!B58&gt;0),'Covered Services'!B58,"")</f>
        <v/>
      </c>
      <c r="K54" s="76" t="str">
        <f>IF(J54="","",'Covered Services'!D58)</f>
        <v/>
      </c>
      <c r="L54" s="43" t="str">
        <f t="array" ref="L54">IF(COUNTIF($J$6:$J$207,"?*")&lt;ROW(J54)-5,"",INDEX(J:J,SMALL(IF(J$6:J$207&lt;&gt;"",ROW(J$6:J$207)),ROWS(J$6:J54))))</f>
        <v/>
      </c>
      <c r="M54" s="43" t="str">
        <f t="array" ref="M54">IF(COUNTIF($J$6:$J$207,"?*")&lt;ROW(K54)-5,"",INDEX(K:K,SMALL(IF(K$6:K$207&lt;&gt;"",ROW(K$6:K$207)),ROWS(K$6:K54))))</f>
        <v/>
      </c>
    </row>
    <row r="55" spans="2:13" x14ac:dyDescent="0.25">
      <c r="B55" s="79" t="str">
        <f t="shared" si="0"/>
        <v/>
      </c>
      <c r="C55" s="123" t="str">
        <f t="shared" si="1"/>
        <v/>
      </c>
      <c r="D55" s="38"/>
      <c r="E55" s="35"/>
      <c r="F55" s="39"/>
      <c r="G55" s="39"/>
      <c r="H55" s="40"/>
      <c r="J55" s="9" t="str">
        <f>IF(AND('Covered Services'!Q59&lt;&gt;1,'Covered Services'!E59="InPt, IN",'Covered Services'!B59&gt;0),'Covered Services'!B59,"")</f>
        <v/>
      </c>
      <c r="K55" s="76" t="str">
        <f>IF(J55="","",'Covered Services'!D59)</f>
        <v/>
      </c>
      <c r="L55" s="43" t="str">
        <f t="array" ref="L55">IF(COUNTIF($J$6:$J$207,"?*")&lt;ROW(J55)-5,"",INDEX(J:J,SMALL(IF(J$6:J$207&lt;&gt;"",ROW(J$6:J$207)),ROWS(J$6:J55))))</f>
        <v/>
      </c>
      <c r="M55" s="43" t="str">
        <f t="array" ref="M55">IF(COUNTIF($J$6:$J$207,"?*")&lt;ROW(K55)-5,"",INDEX(K:K,SMALL(IF(K$6:K$207&lt;&gt;"",ROW(K$6:K$207)),ROWS(K$6:K55))))</f>
        <v/>
      </c>
    </row>
    <row r="56" spans="2:13" x14ac:dyDescent="0.25">
      <c r="B56" s="79" t="str">
        <f t="shared" si="0"/>
        <v/>
      </c>
      <c r="C56" s="123" t="str">
        <f t="shared" si="1"/>
        <v/>
      </c>
      <c r="D56" s="38"/>
      <c r="E56" s="35"/>
      <c r="F56" s="39"/>
      <c r="G56" s="39"/>
      <c r="H56" s="40"/>
      <c r="J56" s="9" t="str">
        <f>IF(AND('Covered Services'!Q60&lt;&gt;1,'Covered Services'!E60="InPt, IN",'Covered Services'!B60&gt;0),'Covered Services'!B60,"")</f>
        <v/>
      </c>
      <c r="K56" s="76" t="str">
        <f>IF(J56="","",'Covered Services'!D60)</f>
        <v/>
      </c>
      <c r="L56" s="43" t="str">
        <f t="array" ref="L56">IF(COUNTIF($J$6:$J$207,"?*")&lt;ROW(J56)-5,"",INDEX(J:J,SMALL(IF(J$6:J$207&lt;&gt;"",ROW(J$6:J$207)),ROWS(J$6:J56))))</f>
        <v/>
      </c>
      <c r="M56" s="43" t="str">
        <f t="array" ref="M56">IF(COUNTIF($J$6:$J$207,"?*")&lt;ROW(K56)-5,"",INDEX(K:K,SMALL(IF(K$6:K$207&lt;&gt;"",ROW(K$6:K$207)),ROWS(K$6:K56))))</f>
        <v/>
      </c>
    </row>
    <row r="57" spans="2:13" x14ac:dyDescent="0.25">
      <c r="B57" s="79" t="str">
        <f t="shared" si="0"/>
        <v/>
      </c>
      <c r="C57" s="123" t="str">
        <f t="shared" si="1"/>
        <v/>
      </c>
      <c r="D57" s="38"/>
      <c r="E57" s="35"/>
      <c r="F57" s="39"/>
      <c r="G57" s="39"/>
      <c r="H57" s="40"/>
      <c r="J57" s="9" t="str">
        <f>IF(AND('Covered Services'!Q61&lt;&gt;1,'Covered Services'!E61="InPt, IN",'Covered Services'!B61&gt;0),'Covered Services'!B61,"")</f>
        <v/>
      </c>
      <c r="K57" s="76" t="str">
        <f>IF(J57="","",'Covered Services'!D61)</f>
        <v/>
      </c>
      <c r="L57" s="43" t="str">
        <f t="array" ref="L57">IF(COUNTIF($J$6:$J$207,"?*")&lt;ROW(J57)-5,"",INDEX(J:J,SMALL(IF(J$6:J$207&lt;&gt;"",ROW(J$6:J$207)),ROWS(J$6:J57))))</f>
        <v/>
      </c>
      <c r="M57" s="43" t="str">
        <f t="array" ref="M57">IF(COUNTIF($J$6:$J$207,"?*")&lt;ROW(K57)-5,"",INDEX(K:K,SMALL(IF(K$6:K$207&lt;&gt;"",ROW(K$6:K$207)),ROWS(K$6:K57))))</f>
        <v/>
      </c>
    </row>
    <row r="58" spans="2:13" x14ac:dyDescent="0.25">
      <c r="B58" s="79" t="str">
        <f t="shared" si="0"/>
        <v/>
      </c>
      <c r="C58" s="123" t="str">
        <f t="shared" si="1"/>
        <v/>
      </c>
      <c r="D58" s="38"/>
      <c r="E58" s="35"/>
      <c r="F58" s="39"/>
      <c r="G58" s="39"/>
      <c r="H58" s="40"/>
      <c r="J58" s="9" t="str">
        <f>IF(AND('Covered Services'!Q62&lt;&gt;1,'Covered Services'!E62="InPt, IN",'Covered Services'!B62&gt;0),'Covered Services'!B62,"")</f>
        <v/>
      </c>
      <c r="K58" s="76" t="str">
        <f>IF(J58="","",'Covered Services'!D62)</f>
        <v/>
      </c>
      <c r="L58" s="43" t="str">
        <f t="array" ref="L58">IF(COUNTIF($J$6:$J$207,"?*")&lt;ROW(J58)-5,"",INDEX(J:J,SMALL(IF(J$6:J$207&lt;&gt;"",ROW(J$6:J$207)),ROWS(J$6:J58))))</f>
        <v/>
      </c>
      <c r="M58" s="43" t="str">
        <f t="array" ref="M58">IF(COUNTIF($J$6:$J$207,"?*")&lt;ROW(K58)-5,"",INDEX(K:K,SMALL(IF(K$6:K$207&lt;&gt;"",ROW(K$6:K$207)),ROWS(K$6:K58))))</f>
        <v/>
      </c>
    </row>
    <row r="59" spans="2:13" x14ac:dyDescent="0.25">
      <c r="B59" s="79" t="str">
        <f t="shared" si="0"/>
        <v/>
      </c>
      <c r="C59" s="123" t="str">
        <f t="shared" si="1"/>
        <v/>
      </c>
      <c r="D59" s="38"/>
      <c r="E59" s="35"/>
      <c r="F59" s="39"/>
      <c r="G59" s="39"/>
      <c r="H59" s="40"/>
      <c r="J59" s="9" t="str">
        <f>IF(AND('Covered Services'!Q63&lt;&gt;1,'Covered Services'!E63="InPt, IN",'Covered Services'!B63&gt;0),'Covered Services'!B63,"")</f>
        <v/>
      </c>
      <c r="K59" s="76" t="str">
        <f>IF(J59="","",'Covered Services'!D63)</f>
        <v/>
      </c>
      <c r="L59" s="43" t="str">
        <f t="array" ref="L59">IF(COUNTIF($J$6:$J$207,"?*")&lt;ROW(J59)-5,"",INDEX(J:J,SMALL(IF(J$6:J$207&lt;&gt;"",ROW(J$6:J$207)),ROWS(J$6:J59))))</f>
        <v/>
      </c>
      <c r="M59" s="43" t="str">
        <f t="array" ref="M59">IF(COUNTIF($J$6:$J$207,"?*")&lt;ROW(K59)-5,"",INDEX(K:K,SMALL(IF(K$6:K$207&lt;&gt;"",ROW(K$6:K$207)),ROWS(K$6:K59))))</f>
        <v/>
      </c>
    </row>
    <row r="60" spans="2:13" x14ac:dyDescent="0.25">
      <c r="B60" s="79" t="str">
        <f t="shared" si="0"/>
        <v/>
      </c>
      <c r="C60" s="123" t="str">
        <f t="shared" si="1"/>
        <v/>
      </c>
      <c r="D60" s="38"/>
      <c r="E60" s="35"/>
      <c r="F60" s="39"/>
      <c r="G60" s="39"/>
      <c r="H60" s="40"/>
      <c r="J60" s="9" t="str">
        <f>IF(AND('Covered Services'!Q64&lt;&gt;1,'Covered Services'!E64="InPt, IN",'Covered Services'!B64&gt;0),'Covered Services'!B64,"")</f>
        <v/>
      </c>
      <c r="K60" s="76" t="str">
        <f>IF(J60="","",'Covered Services'!D64)</f>
        <v/>
      </c>
      <c r="L60" s="43" t="str">
        <f t="array" ref="L60">IF(COUNTIF($J$6:$J$207,"?*")&lt;ROW(J60)-5,"",INDEX(J:J,SMALL(IF(J$6:J$207&lt;&gt;"",ROW(J$6:J$207)),ROWS(J$6:J60))))</f>
        <v/>
      </c>
      <c r="M60" s="43" t="str">
        <f t="array" ref="M60">IF(COUNTIF($J$6:$J$207,"?*")&lt;ROW(K60)-5,"",INDEX(K:K,SMALL(IF(K$6:K$207&lt;&gt;"",ROW(K$6:K$207)),ROWS(K$6:K60))))</f>
        <v/>
      </c>
    </row>
    <row r="61" spans="2:13" x14ac:dyDescent="0.25">
      <c r="B61" s="79" t="str">
        <f t="shared" si="0"/>
        <v/>
      </c>
      <c r="C61" s="123" t="str">
        <f t="shared" si="1"/>
        <v/>
      </c>
      <c r="D61" s="38"/>
      <c r="E61" s="35"/>
      <c r="F61" s="39"/>
      <c r="G61" s="39"/>
      <c r="H61" s="40"/>
      <c r="J61" s="9" t="str">
        <f>IF(AND('Covered Services'!Q65&lt;&gt;1,'Covered Services'!E65="InPt, IN",'Covered Services'!B65&gt;0),'Covered Services'!B65,"")</f>
        <v/>
      </c>
      <c r="K61" s="76" t="str">
        <f>IF(J61="","",'Covered Services'!D65)</f>
        <v/>
      </c>
      <c r="L61" s="43" t="str">
        <f t="array" ref="L61">IF(COUNTIF($J$6:$J$207,"?*")&lt;ROW(J61)-5,"",INDEX(J:J,SMALL(IF(J$6:J$207&lt;&gt;"",ROW(J$6:J$207)),ROWS(J$6:J61))))</f>
        <v/>
      </c>
      <c r="M61" s="43" t="str">
        <f t="array" ref="M61">IF(COUNTIF($J$6:$J$207,"?*")&lt;ROW(K61)-5,"",INDEX(K:K,SMALL(IF(K$6:K$207&lt;&gt;"",ROW(K$6:K$207)),ROWS(K$6:K61))))</f>
        <v/>
      </c>
    </row>
    <row r="62" spans="2:13" ht="15.75" thickBot="1" x14ac:dyDescent="0.3">
      <c r="B62" s="81" t="str">
        <f>L62</f>
        <v/>
      </c>
      <c r="C62" s="124" t="str">
        <f>M62</f>
        <v/>
      </c>
      <c r="D62" s="82"/>
      <c r="E62" s="83"/>
      <c r="F62" s="84"/>
      <c r="G62" s="84"/>
      <c r="H62" s="85"/>
      <c r="J62" s="9" t="str">
        <f>IF(AND('Covered Services'!Q66&lt;&gt;1,'Covered Services'!E66="InPt, IN",'Covered Services'!B66&gt;0),'Covered Services'!B66,"")</f>
        <v/>
      </c>
      <c r="K62" s="76" t="str">
        <f>IF(J62="","",'Covered Services'!D66)</f>
        <v/>
      </c>
      <c r="L62" s="43" t="str">
        <f t="array" ref="L62">IF(COUNTIF($J$6:$J$207,"?*")&lt;ROW(J62)-5,"",INDEX(J:J,SMALL(IF(J$6:J$207&lt;&gt;"",ROW(J$6:J$207)),ROWS(J$6:J62))))</f>
        <v/>
      </c>
      <c r="M62" s="43" t="str">
        <f t="array" ref="M62">IF(COUNTIF($J$6:$J$207,"?*")&lt;ROW(K62)-5,"",INDEX(K:K,SMALL(IF(K$6:K$207&lt;&gt;"",ROW(K$6:K$207)),ROWS(K$6:K62))))</f>
        <v/>
      </c>
    </row>
    <row r="63" spans="2:13" ht="75.75" thickBot="1" x14ac:dyDescent="0.3">
      <c r="B63" s="89" t="s">
        <v>85</v>
      </c>
      <c r="C63" s="80">
        <f>SUM(C6:C62)</f>
        <v>0</v>
      </c>
      <c r="D63" s="31" t="s">
        <v>29</v>
      </c>
      <c r="E63" s="31" t="s">
        <v>44</v>
      </c>
      <c r="F63" s="31" t="s">
        <v>30</v>
      </c>
      <c r="G63" s="31" t="s">
        <v>45</v>
      </c>
      <c r="H63" s="31" t="s">
        <v>46</v>
      </c>
      <c r="J63" s="9" t="str">
        <f>IF(AND('Covered Services'!Q67&lt;&gt;1,'Covered Services'!E67="InPt, IN",'Covered Services'!B67&gt;0),'Covered Services'!B67,"")</f>
        <v/>
      </c>
      <c r="K63" s="76" t="str">
        <f>IF(J63="","",'Covered Services'!D67)</f>
        <v/>
      </c>
      <c r="L63" s="43" t="str">
        <f t="array" ref="L63">IF(COUNTIF($J$6:$J$207,"?*")&lt;ROW(J63)-5,"",INDEX(J:J,SMALL(IF(J$6:J$207&lt;&gt;"",ROW(J$6:J$207)),ROWS(J$6:J63))))</f>
        <v/>
      </c>
      <c r="M63" s="43" t="str">
        <f t="array" ref="M63">IF(COUNTIF($J$6:$J$207,"?*")&lt;ROW(K63)-5,"",INDEX(K:K,SMALL(IF(K$6:K$207&lt;&gt;"",ROW(K$6:K$207)),ROWS(K$6:K63))))</f>
        <v/>
      </c>
    </row>
    <row r="64" spans="2:13" ht="15.75" thickBot="1" x14ac:dyDescent="0.3">
      <c r="B64" s="10"/>
      <c r="C64" s="29" t="s">
        <v>18</v>
      </c>
      <c r="D64" s="32">
        <f>SUMIF(D6:D62,"&gt;0",C6:C62)</f>
        <v>0</v>
      </c>
      <c r="E64" s="32">
        <f>SUMIF(E6:E62,"&gt;0",C6:C62)</f>
        <v>0</v>
      </c>
      <c r="F64" s="32">
        <f>SUMIF(F6:F62,"Y",C6:C62)</f>
        <v>0</v>
      </c>
      <c r="G64" s="32">
        <f>SUMIF(G6:G62,"&gt;0",C6:C62)</f>
        <v>0</v>
      </c>
      <c r="H64" s="32">
        <f>SUMIF(H6:H62,"&gt;0",C6:C62)</f>
        <v>0</v>
      </c>
      <c r="J64" s="9" t="str">
        <f>IF(AND('Covered Services'!Q68&lt;&gt;1,'Covered Services'!E68="InPt, IN",'Covered Services'!B68&gt;0),'Covered Services'!B68,"")</f>
        <v/>
      </c>
      <c r="K64" s="76" t="str">
        <f>IF(J64="","",'Covered Services'!D68)</f>
        <v/>
      </c>
      <c r="L64" s="43" t="str">
        <f t="array" ref="L64">IF(COUNTIF($J$6:$J$207,"?*")&lt;ROW(J64)-5,"",INDEX(J:J,SMALL(IF(J$6:J$207&lt;&gt;"",ROW(J$6:J$207)),ROWS(J$6:J64))))</f>
        <v/>
      </c>
      <c r="M64" s="43" t="str">
        <f t="array" ref="M64">IF(COUNTIF($J$6:$J$207,"?*")&lt;ROW(K64)-5,"",INDEX(K:K,SMALL(IF(K$6:K$207&lt;&gt;"",ROW(K$6:K$207)),ROWS(K$6:K64))))</f>
        <v/>
      </c>
    </row>
    <row r="65" spans="2:13" ht="75.75" thickBot="1" x14ac:dyDescent="0.3">
      <c r="B65" s="10"/>
      <c r="C65" s="11"/>
      <c r="D65" s="13" t="s">
        <v>39</v>
      </c>
      <c r="E65" s="13" t="s">
        <v>40</v>
      </c>
      <c r="F65" s="13" t="s">
        <v>41</v>
      </c>
      <c r="G65" s="13" t="s">
        <v>42</v>
      </c>
      <c r="H65" s="13" t="s">
        <v>43</v>
      </c>
      <c r="J65" s="9" t="str">
        <f>IF(AND('Covered Services'!Q69&lt;&gt;1,'Covered Services'!E69="InPt, IN",'Covered Services'!B69&gt;0),'Covered Services'!B69,"")</f>
        <v/>
      </c>
      <c r="K65" s="76" t="str">
        <f>IF(J65="","",'Covered Services'!D69)</f>
        <v/>
      </c>
      <c r="L65" s="43" t="str">
        <f t="array" ref="L65">IF(COUNTIF($J$6:$J$207,"?*")&lt;ROW(J65)-5,"",INDEX(J:J,SMALL(IF(J$6:J$207&lt;&gt;"",ROW(J$6:J$207)),ROWS(J$6:J65))))</f>
        <v/>
      </c>
      <c r="M65" s="43" t="str">
        <f t="array" ref="M65">IF(COUNTIF($J$6:$J$207,"?*")&lt;ROW(K65)-5,"",INDEX(K:K,SMALL(IF(K$6:K$207&lt;&gt;"",ROW(K$6:K$207)),ROWS(K$6:K65))))</f>
        <v/>
      </c>
    </row>
    <row r="66" spans="2:13" ht="60.75" thickBot="1" x14ac:dyDescent="0.3">
      <c r="B66" s="14"/>
      <c r="C66" s="23" t="s">
        <v>48</v>
      </c>
      <c r="D66" s="33">
        <f>IF(D64&gt;0,D64/$C63,0)</f>
        <v>0</v>
      </c>
      <c r="E66" s="33">
        <f>IF(E64&gt;0,E64/$C63,0)</f>
        <v>0</v>
      </c>
      <c r="F66" s="33">
        <f>IF(F64&gt;0,F64/$C63,0)</f>
        <v>0</v>
      </c>
      <c r="G66" s="33">
        <f>IF(G64&gt;0,G64/$C63,0)</f>
        <v>0</v>
      </c>
      <c r="H66" s="33">
        <f>IF(H64&gt;0,H64/$C63,0)</f>
        <v>0</v>
      </c>
      <c r="J66" s="9" t="str">
        <f>IF(AND('Covered Services'!Q70&lt;&gt;1,'Covered Services'!E70="InPt, IN",'Covered Services'!B70&gt;0),'Covered Services'!B70,"")</f>
        <v/>
      </c>
      <c r="K66" s="76" t="str">
        <f>IF(J66="","",'Covered Services'!D70)</f>
        <v/>
      </c>
      <c r="L66" s="43" t="str">
        <f t="array" ref="L66">IF(COUNTIF($J$6:$J$207,"?*")&lt;ROW(J66)-5,"",INDEX(J:J,SMALL(IF(J$6:J$207&lt;&gt;"",ROW(J$6:J$207)),ROWS(J$6:J66))))</f>
        <v/>
      </c>
      <c r="M66" s="43" t="str">
        <f t="array" ref="M66">IF(COUNTIF($J$6:$J$207,"?*")&lt;ROW(K66)-5,"",INDEX(K:K,SMALL(IF(K$6:K$207&lt;&gt;"",ROW(K$6:K$207)),ROWS(K$6:K66))))</f>
        <v/>
      </c>
    </row>
    <row r="67" spans="2:13" ht="15.75" thickBot="1" x14ac:dyDescent="0.3">
      <c r="D67" s="53" t="str">
        <f>_xlfn.IFS(AND(D66&gt;0, D66&lt;2/3), "Threshold Not Met", D66&gt;2/3, "Threshold Met", D66=0, "-")</f>
        <v>-</v>
      </c>
      <c r="E67" s="53" t="str">
        <f>_xlfn.IFS(AND(E66&gt;0, E66&lt;2/3), "Threshold Not Met", E66&gt;2/3, "Threshold Met", E66=0, "-")</f>
        <v>-</v>
      </c>
      <c r="F67" s="53" t="str">
        <f>_xlfn.IFS(AND(F66&gt;0, F66&lt;2/3), "Threshold Not Met", F66&gt;2/3, "Threshold Met", F66=0, "-")</f>
        <v>-</v>
      </c>
      <c r="G67" s="53" t="str">
        <f>_xlfn.IFS(AND(G66&gt;0, G66&lt;2/3), "Threshold Not Met", G66&gt;2/3, "Threshold Met", G66=0, "-")</f>
        <v>-</v>
      </c>
      <c r="H67" s="53" t="str">
        <f>_xlfn.IFS(AND(H66&gt;0, H66&lt;2/3), "Threshold Not Met", H66&gt;2/3, "Threshold Met", H66=0, "-")</f>
        <v>-</v>
      </c>
      <c r="J67" s="9" t="str">
        <f>IF(AND('Covered Services'!Q71&lt;&gt;1,'Covered Services'!E71="InPt, IN",'Covered Services'!B71&gt;0),'Covered Services'!B71,"")</f>
        <v/>
      </c>
      <c r="K67" s="76" t="str">
        <f>IF(J67="","",'Covered Services'!D71)</f>
        <v/>
      </c>
      <c r="L67" s="43" t="str">
        <f t="array" ref="L67">IF(COUNTIF($J$6:$J$207,"?*")&lt;ROW(J67)-5,"",INDEX(J:J,SMALL(IF(J$6:J$207&lt;&gt;"",ROW(J$6:J$207)),ROWS(J$6:J67))))</f>
        <v/>
      </c>
      <c r="M67" s="43" t="str">
        <f t="array" ref="M67">IF(COUNTIF($J$6:$J$207,"?*")&lt;ROW(K67)-5,"",INDEX(K:K,SMALL(IF(K$6:K$207&lt;&gt;"",ROW(K$6:K$207)),ROWS(K$6:K67))))</f>
        <v/>
      </c>
    </row>
    <row r="68" spans="2:13" ht="65.25" customHeight="1" x14ac:dyDescent="0.25">
      <c r="B68" s="135" t="s">
        <v>17</v>
      </c>
      <c r="C68" s="136"/>
      <c r="D68" s="136"/>
      <c r="E68" s="136"/>
      <c r="F68" s="137"/>
      <c r="G68" s="50"/>
      <c r="H68" s="52"/>
      <c r="J68" s="9" t="str">
        <f>IF(AND('Covered Services'!Q72&lt;&gt;1,'Covered Services'!E72="InPt, IN",'Covered Services'!B72&gt;0),'Covered Services'!B72,"")</f>
        <v/>
      </c>
      <c r="K68" s="76" t="str">
        <f>IF(J68="","",'Covered Services'!D72)</f>
        <v/>
      </c>
      <c r="L68" s="43" t="str">
        <f t="array" ref="L68">IF(COUNTIF($J$6:$J$207,"?*")&lt;ROW(J68)-5,"",INDEX(J:J,SMALL(IF(J$6:J$207&lt;&gt;"",ROW(J$6:J$207)),ROWS(J$6:J68))))</f>
        <v/>
      </c>
      <c r="M68" s="43" t="str">
        <f t="array" ref="M68">IF(COUNTIF($J$6:$J$207,"?*")&lt;ROW(K68)-5,"",INDEX(K:K,SMALL(IF(K$6:K$207&lt;&gt;"",ROW(K$6:K$207)),ROWS(K$6:K68))))</f>
        <v/>
      </c>
    </row>
    <row r="69" spans="2:13" ht="94.5" x14ac:dyDescent="0.25">
      <c r="B69" s="54" t="s">
        <v>19</v>
      </c>
      <c r="C69" s="7" t="s">
        <v>20</v>
      </c>
      <c r="D69" s="7" t="s">
        <v>32</v>
      </c>
      <c r="E69" s="8" t="s">
        <v>28</v>
      </c>
      <c r="F69" s="64" t="s">
        <v>25</v>
      </c>
      <c r="G69" s="51" t="str">
        <f>IF(F70="Threshold Not Met","No such cost sharing shall be applied","")</f>
        <v/>
      </c>
      <c r="H69" s="43"/>
      <c r="J69" s="9" t="str">
        <f>IF(AND('Covered Services'!Q73&lt;&gt;1,'Covered Services'!E73="InPt, IN",'Covered Services'!B73&gt;0),'Covered Services'!B73,"")</f>
        <v/>
      </c>
      <c r="K69" s="76" t="str">
        <f>IF(J69="","",'Covered Services'!D73)</f>
        <v/>
      </c>
      <c r="L69" s="43" t="str">
        <f t="array" ref="L69">IF(COUNTIF($J$6:$J$207,"?*")&lt;ROW(J69)-5,"",INDEX(J:J,SMALL(IF(J$6:J$207&lt;&gt;"",ROW(J$6:J$207)),ROWS(J$6:J69))))</f>
        <v/>
      </c>
      <c r="M69" s="43" t="str">
        <f t="array" ref="M69">IF(COUNTIF($J$6:$J$207,"?*")&lt;ROW(K69)-5,"",INDEX(K:K,SMALL(IF(K$6:K$207&lt;&gt;"",ROW(K$6:K$207)),ROWS(K$6:K69))))</f>
        <v/>
      </c>
    </row>
    <row r="70" spans="2:13" ht="15.75" x14ac:dyDescent="0.25">
      <c r="B70" s="55" t="str">
        <f t="array" ref="B70">IFERROR(SMALL(IF((COUNTIF($B$69:B69, $D$6:$D$62)=0)*ISNUMBER($D$6:$D$62), $D$6:$D$62, "A"), 1), INDEX($D$6:$D$62, MATCH(SMALL(IF(ISTEXT($D$6:$D$62)*(COUNTIF(B69:$B$69, $D$6:$D$62)=0), COUNTIF($D$6:$D$62, "&lt;"&amp;$D$6:$D$62), ""), 1), IF(ISTEXT($D$6:$D$62), COUNTIF($D$6:$D$62, "&lt;"&amp;$D$6:$D$62), ""), 0)))</f>
        <v xml:space="preserve"> </v>
      </c>
      <c r="C70" s="45" t="str">
        <f>IF(ISNUMBER(B70),SUMIF($D$6:$D$62,B70,$C$6:$C$62),"")</f>
        <v/>
      </c>
      <c r="D70" s="48" t="str">
        <f>IF(ISNUMBER(C70),C70/$C$76,"")</f>
        <v/>
      </c>
      <c r="E70" s="49">
        <f>IF(ISNUMBER(D70),D70,0)</f>
        <v>0</v>
      </c>
      <c r="F70" s="47" t="str">
        <f>IF(AND(D64&gt;0,D66&lt;2/3),"Threshold Not Met",IF(E70&gt;0.5001,"Predominant Level Met","_"))</f>
        <v>_</v>
      </c>
      <c r="G70" s="43"/>
      <c r="J70" s="9" t="str">
        <f>IF(AND('Covered Services'!Q74&lt;&gt;1,'Covered Services'!E74="InPt, IN",'Covered Services'!B74&gt;0),'Covered Services'!B74,"")</f>
        <v/>
      </c>
      <c r="K70" s="76" t="str">
        <f>IF(J70="","",'Covered Services'!D74)</f>
        <v/>
      </c>
      <c r="L70" s="43" t="str">
        <f t="array" ref="L70">IF(COUNTIF($J$6:$J$207,"?*")&lt;ROW(J70)-5,"",INDEX(J:J,SMALL(IF(J$6:J$207&lt;&gt;"",ROW(J$6:J$207)),ROWS(J$6:J70))))</f>
        <v/>
      </c>
      <c r="M70" s="43" t="str">
        <f t="array" ref="M70">IF(COUNTIF($J$6:$J$207,"?*")&lt;ROW(K70)-5,"",INDEX(K:K,SMALL(IF(K$6:K$207&lt;&gt;"",ROW(K$6:K$207)),ROWS(K$6:K70))))</f>
        <v/>
      </c>
    </row>
    <row r="71" spans="2:13" ht="15.75" x14ac:dyDescent="0.25">
      <c r="B71" s="55" t="e">
        <f t="array" ref="B71">IFERROR(SMALL(IF((COUNTIF($B$69:B70, $D$6:$D$62)=0)*ISNUMBER($D$6:$D$62), $D$6:$D$62, "A"), 1), INDEX($D$6:$D$62, MATCH(SMALL(IF(ISTEXT($D$6:$D$62)*(COUNTIF(B$69:$B70, $D$6:$D$62)=0), COUNTIF($D$6:$D$62, "&lt;"&amp;$D$6:$D$62), ""), 1), IF(ISTEXT($D$6:$D$62), COUNTIF($D$6:$D$62, "&lt;"&amp;$D$6:$D$62), ""), 0)))</f>
        <v>#NUM!</v>
      </c>
      <c r="C71" s="45" t="str">
        <f t="shared" ref="C71:C75" si="2">IF(ISNUMBER(B71),SUMIF($D$6:$D$62,B71,$C$6:$C$62),"")</f>
        <v/>
      </c>
      <c r="D71" s="48" t="str">
        <f t="shared" ref="D71:D75" si="3">IF(ISNUMBER(C71),C71/$C$76,"")</f>
        <v/>
      </c>
      <c r="E71" s="49">
        <f>IF(ISNUMBER(D71),SUM(D70:D71),0)</f>
        <v>0</v>
      </c>
      <c r="F71" s="26" t="str">
        <f>IF(OR(F70="Predominant Level Met",F70="Threshold Not Met"),"_",(IF(E71&gt;0.5001,"Predominant Level Met","_")))</f>
        <v>_</v>
      </c>
      <c r="G71" s="43"/>
      <c r="J71" s="9" t="str">
        <f>IF(AND('Covered Services'!Q75&lt;&gt;1,'Covered Services'!E75="InPt, IN",'Covered Services'!B75&gt;0),'Covered Services'!B75,"")</f>
        <v/>
      </c>
      <c r="K71" s="76" t="str">
        <f>IF(J71="","",'Covered Services'!D75)</f>
        <v/>
      </c>
      <c r="L71" s="43" t="str">
        <f t="array" ref="L71">IF(COUNTIF($J$6:$J$207,"?*")&lt;ROW(J71)-5,"",INDEX(J:J,SMALL(IF(J$6:J$207&lt;&gt;"",ROW(J$6:J$207)),ROWS(J$6:J71))))</f>
        <v/>
      </c>
      <c r="M71" s="43" t="str">
        <f t="array" ref="M71">IF(COUNTIF($J$6:$J$207,"?*")&lt;ROW(K71)-5,"",INDEX(K:K,SMALL(IF(K$6:K$207&lt;&gt;"",ROW(K$6:K$207)),ROWS(K$6:K71))))</f>
        <v/>
      </c>
    </row>
    <row r="72" spans="2:13" ht="15.75" x14ac:dyDescent="0.25">
      <c r="B72" s="55" t="e">
        <f t="array" ref="B72">IFERROR(SMALL(IF((COUNTIF($B$69:B71, $D$6:$D$62)=0)*ISNUMBER($D$6:$D$62), $D$6:$D$62, "A"), 1), INDEX($D$6:$D$62, MATCH(SMALL(IF(ISTEXT($D$6:$D$62)*(COUNTIF(B$69:$B71, $D$6:$D$62)=0), COUNTIF($D$6:$D$62, "&lt;"&amp;$D$6:$D$62), ""), 1), IF(ISTEXT($D$6:$D$62), COUNTIF($D$6:$D$62, "&lt;"&amp;$D$6:$D$62), ""), 0)))</f>
        <v>#NUM!</v>
      </c>
      <c r="C72" s="45" t="str">
        <f t="shared" si="2"/>
        <v/>
      </c>
      <c r="D72" s="48" t="str">
        <f t="shared" si="3"/>
        <v/>
      </c>
      <c r="E72" s="49">
        <f>IF(ISNUMBER(D72),SUM(D70:D72),0)</f>
        <v>0</v>
      </c>
      <c r="F72" s="26" t="str">
        <f>IF(OR(F71="Predominant Level Met",F70="Predominant Level Met",F70="Threshold Not Met"),"_",(IF(E72&gt;0.5001,"Predominant Level Met","_")))</f>
        <v>_</v>
      </c>
      <c r="G72" s="46"/>
      <c r="J72" s="9" t="str">
        <f>IF(AND('Covered Services'!Q76&lt;&gt;1,'Covered Services'!E76="InPt, IN",'Covered Services'!B76&gt;0),'Covered Services'!B76,"")</f>
        <v/>
      </c>
      <c r="K72" s="76" t="str">
        <f>IF(J72="","",'Covered Services'!D76)</f>
        <v/>
      </c>
      <c r="L72" s="43" t="str">
        <f t="array" ref="L72">IF(COUNTIF($J$6:$J$207,"?*")&lt;ROW(J72)-5,"",INDEX(J:J,SMALL(IF(J$6:J$207&lt;&gt;"",ROW(J$6:J$207)),ROWS(J$6:J72))))</f>
        <v/>
      </c>
      <c r="M72" s="43" t="str">
        <f t="array" ref="M72">IF(COUNTIF($J$6:$J$207,"?*")&lt;ROW(K72)-5,"",INDEX(K:K,SMALL(IF(K$6:K$207&lt;&gt;"",ROW(K$6:K$207)),ROWS(K$6:K72))))</f>
        <v/>
      </c>
    </row>
    <row r="73" spans="2:13" ht="15.75" x14ac:dyDescent="0.25">
      <c r="B73" s="55" t="e">
        <f t="array" ref="B73">IFERROR(SMALL(IF((COUNTIF($B$69:B72, $D$6:$D$62)=0)*ISNUMBER($D$6:$D$62), $D$6:$D$62, "A"), 1), INDEX($D$6:$D$62, MATCH(SMALL(IF(ISTEXT($D$6:$D$62)*(COUNTIF(B$69:$B72, $D$6:$D$62)=0), COUNTIF($D$6:$D$62, "&lt;"&amp;$D$6:$D$62), ""), 1), IF(ISTEXT($D$6:$D$62), COUNTIF($D$6:$D$62, "&lt;"&amp;$D$6:$D$62), ""), 0)))</f>
        <v>#NUM!</v>
      </c>
      <c r="C73" s="45" t="str">
        <f t="shared" si="2"/>
        <v/>
      </c>
      <c r="D73" s="48" t="str">
        <f t="shared" si="3"/>
        <v/>
      </c>
      <c r="E73" s="49">
        <f>IF(ISNUMBER(D73),SUM(D70:D73),0)</f>
        <v>0</v>
      </c>
      <c r="F73" s="26" t="str">
        <f>IF(OR(F72="Predominant Level Met",F71="Predominant Level Met",F70="Predominant Level Met",F70="Threshold Not Met"),"_",(IF(E73&gt;0.5001,"Predominant Level Met","_")))</f>
        <v>_</v>
      </c>
      <c r="G73" s="43"/>
      <c r="J73" s="9" t="str">
        <f>IF(AND('Covered Services'!Q77&lt;&gt;1,'Covered Services'!E77="InPt, IN",'Covered Services'!B77&gt;0),'Covered Services'!B77,"")</f>
        <v/>
      </c>
      <c r="K73" s="76" t="str">
        <f>IF(J73="","",'Covered Services'!D77)</f>
        <v/>
      </c>
      <c r="L73" s="43" t="str">
        <f t="array" ref="L73">IF(COUNTIF($J$6:$J$207,"?*")&lt;ROW(J73)-5,"",INDEX(J:J,SMALL(IF(J$6:J$207&lt;&gt;"",ROW(J$6:J$207)),ROWS(J$6:J73))))</f>
        <v/>
      </c>
      <c r="M73" s="43" t="str">
        <f t="array" ref="M73">IF(COUNTIF($J$6:$J$207,"?*")&lt;ROW(K73)-5,"",INDEX(K:K,SMALL(IF(K$6:K$207&lt;&gt;"",ROW(K$6:K$207)),ROWS(K$6:K73))))</f>
        <v/>
      </c>
    </row>
    <row r="74" spans="2:13" ht="15.75" x14ac:dyDescent="0.25">
      <c r="B74" s="55" t="e">
        <f t="array" ref="B74">IFERROR(SMALL(IF((COUNTIF($B$69:B73, $D$6:$D$62)=0)*ISNUMBER($D$6:$D$62), $D$6:$D$62, "A"), 1), INDEX($D$6:$D$62, MATCH(SMALL(IF(ISTEXT($D$6:$D$62)*(COUNTIF(B$69:$B73, $D$6:$D$62)=0), COUNTIF($D$6:$D$62, "&lt;"&amp;$D$6:$D$62), ""), 1), IF(ISTEXT($D$6:$D$62), COUNTIF($D$6:$D$62, "&lt;"&amp;$D$6:$D$62), ""), 0)))</f>
        <v>#NUM!</v>
      </c>
      <c r="C74" s="45" t="str">
        <f t="shared" si="2"/>
        <v/>
      </c>
      <c r="D74" s="48" t="str">
        <f t="shared" si="3"/>
        <v/>
      </c>
      <c r="E74" s="49">
        <f>IF(ISNUMBER(D74),SUM(D70:D74),0)</f>
        <v>0</v>
      </c>
      <c r="F74" s="26" t="str">
        <f>IF(OR(F73="Predominant Level Met",F72="Predominant Level Met",F71="Predominant Level Met",F70="Predominant Level Met",F70="Threshold Not Met"),"_",(IF(E74&gt;0.5001,"Predominant Level Met","_")))</f>
        <v>_</v>
      </c>
      <c r="J74" s="9" t="str">
        <f>IF(AND('Covered Services'!Q78&lt;&gt;1,'Covered Services'!E78="InPt, IN",'Covered Services'!B78&gt;0),'Covered Services'!B78,"")</f>
        <v/>
      </c>
      <c r="K74" s="76" t="str">
        <f>IF(J74="","",'Covered Services'!D78)</f>
        <v/>
      </c>
      <c r="L74" s="43" t="str">
        <f t="array" ref="L74">IF(COUNTIF($J$6:$J$207,"?*")&lt;ROW(J74)-5,"",INDEX(J:J,SMALL(IF(J$6:J$207&lt;&gt;"",ROW(J$6:J$207)),ROWS(J$6:J74))))</f>
        <v/>
      </c>
      <c r="M74" s="43" t="str">
        <f t="array" ref="M74">IF(COUNTIF($J$6:$J$207,"?*")&lt;ROW(K74)-5,"",INDEX(K:K,SMALL(IF(K$6:K$207&lt;&gt;"",ROW(K$6:K$207)),ROWS(K$6:K74))))</f>
        <v/>
      </c>
    </row>
    <row r="75" spans="2:13" ht="16.5" thickBot="1" x14ac:dyDescent="0.3">
      <c r="B75" s="55" t="e">
        <f t="array" ref="B75">IFERROR(SMALL(IF((COUNTIF($B$69:B74, $D$6:$D$62)=0)*ISNUMBER($D$6:$D$62), $D$6:$D$62, "A"), 1), INDEX($D$6:$D$62, MATCH(SMALL(IF(ISTEXT($D$6:$D$62)*(COUNTIF(B$69:$B74, $D$6:$D$62)=0), COUNTIF($D$6:$D$62, "&lt;"&amp;$D$6:$D$62), ""), 1), IF(ISTEXT($D$6:$D$62), COUNTIF($D$6:$D$62, "&lt;"&amp;$D$6:$D$62), ""), 0)))</f>
        <v>#NUM!</v>
      </c>
      <c r="C75" s="45" t="str">
        <f t="shared" si="2"/>
        <v/>
      </c>
      <c r="D75" s="48" t="str">
        <f t="shared" si="3"/>
        <v/>
      </c>
      <c r="E75" s="49">
        <f>IF(ISNUMBER(D75),SUM(D70:D75),0)</f>
        <v>0</v>
      </c>
      <c r="F75" s="26" t="str">
        <f>IF(OR(F74="Predominant Level Met",F73="Predominant Level Met",F72="Predominant Level Met",F71="Predominant Level Met",F70="Predominant Level Met",F70="Threshold Not Met"),"_",(IF(E75&gt;0.5001,"Predominant Level Met","_")))</f>
        <v>_</v>
      </c>
      <c r="J75" s="9" t="str">
        <f>IF(AND('Covered Services'!Q79&lt;&gt;1,'Covered Services'!E79="InPt, IN",'Covered Services'!B79&gt;0),'Covered Services'!B79,"")</f>
        <v/>
      </c>
      <c r="K75" s="76" t="str">
        <f>IF(J75="","",'Covered Services'!D79)</f>
        <v/>
      </c>
      <c r="L75" s="43" t="str">
        <f t="array" ref="L75">IF(COUNTIF($J$6:$J$207,"?*")&lt;ROW(J75)-5,"",INDEX(J:J,SMALL(IF(J$6:J$207&lt;&gt;"",ROW(J$6:J$207)),ROWS(J$6:J75))))</f>
        <v/>
      </c>
      <c r="M75" s="43" t="str">
        <f t="array" ref="M75">IF(COUNTIF($J$6:$J$207,"?*")&lt;ROW(K75)-5,"",INDEX(K:K,SMALL(IF(K$6:K$207&lt;&gt;"",ROW(K$6:K$207)),ROWS(K$6:K75))))</f>
        <v/>
      </c>
    </row>
    <row r="76" spans="2:13" ht="18" thickBot="1" x14ac:dyDescent="0.35">
      <c r="B76" s="56" t="s">
        <v>31</v>
      </c>
      <c r="C76" s="44">
        <f>SUM(C70:C75)</f>
        <v>0</v>
      </c>
      <c r="D76" s="18"/>
      <c r="E76" s="24"/>
      <c r="F76" s="15"/>
      <c r="J76" s="9" t="str">
        <f>IF(AND('Covered Services'!Q80&lt;&gt;1,'Covered Services'!E80="InPt, IN",'Covered Services'!B80&gt;0),'Covered Services'!B80,"")</f>
        <v/>
      </c>
      <c r="K76" s="76" t="str">
        <f>IF(J76="","",'Covered Services'!D80)</f>
        <v/>
      </c>
      <c r="L76" s="43" t="str">
        <f t="array" ref="L76">IF(COUNTIF($J$6:$J$207,"?*")&lt;ROW(J76)-5,"",INDEX(J:J,SMALL(IF(J$6:J$207&lt;&gt;"",ROW(J$6:J$207)),ROWS(J$6:J76))))</f>
        <v/>
      </c>
      <c r="M76" s="43" t="str">
        <f t="array" ref="M76">IF(COUNTIF($J$6:$J$207,"?*")&lt;ROW(K76)-5,"",INDEX(K:K,SMALL(IF(K$6:K$207&lt;&gt;"",ROW(K$6:K$207)),ROWS(K$6:K76))))</f>
        <v/>
      </c>
    </row>
    <row r="77" spans="2:13" x14ac:dyDescent="0.25">
      <c r="B77" s="57"/>
      <c r="C77" s="11"/>
      <c r="D77" s="11"/>
      <c r="E77" s="11"/>
      <c r="F77" s="12"/>
      <c r="J77" s="9" t="str">
        <f>IF(AND('Covered Services'!Q81&lt;&gt;1,'Covered Services'!E81="InPt, IN",'Covered Services'!B81&gt;0),'Covered Services'!B81,"")</f>
        <v/>
      </c>
      <c r="K77" s="76" t="str">
        <f>IF(J77="","",'Covered Services'!D81)</f>
        <v/>
      </c>
      <c r="L77" s="43" t="str">
        <f t="array" ref="L77">IF(COUNTIF($J$6:$J$207,"?*")&lt;ROW(J77)-5,"",INDEX(J:J,SMALL(IF(J$6:J$207&lt;&gt;"",ROW(J$6:J$207)),ROWS(J$6:J77))))</f>
        <v/>
      </c>
      <c r="M77" s="43" t="str">
        <f t="array" ref="M77">IF(COUNTIF($J$6:$J$207,"?*")&lt;ROW(K77)-5,"",INDEX(K:K,SMALL(IF(K$6:K$207&lt;&gt;"",ROW(K$6:K$207)),ROWS(K$6:K77))))</f>
        <v/>
      </c>
    </row>
    <row r="78" spans="2:13" ht="94.5" x14ac:dyDescent="0.25">
      <c r="B78" s="54" t="s">
        <v>21</v>
      </c>
      <c r="C78" s="7" t="s">
        <v>22</v>
      </c>
      <c r="D78" s="7" t="s">
        <v>36</v>
      </c>
      <c r="E78" s="8" t="s">
        <v>28</v>
      </c>
      <c r="F78" s="64" t="s">
        <v>25</v>
      </c>
      <c r="G78" s="51" t="str">
        <f>IF(F79="Threshold Not Met","No such cost sharing shall be applied","")</f>
        <v/>
      </c>
      <c r="J78" s="9" t="str">
        <f>IF(AND('Covered Services'!Q82&lt;&gt;1,'Covered Services'!E82="InPt, IN",'Covered Services'!B82&gt;0),'Covered Services'!B82,"")</f>
        <v/>
      </c>
      <c r="K78" s="76" t="str">
        <f>IF(J78="","",'Covered Services'!D82)</f>
        <v/>
      </c>
      <c r="L78" s="43" t="str">
        <f t="array" ref="L78">IF(COUNTIF($J$6:$J$207,"?*")&lt;ROW(J78)-5,"",INDEX(J:J,SMALL(IF(J$6:J$207&lt;&gt;"",ROW(J$6:J$207)),ROWS(J$6:J78))))</f>
        <v/>
      </c>
      <c r="M78" s="43" t="str">
        <f t="array" ref="M78">IF(COUNTIF($J$6:$J$207,"?*")&lt;ROW(K78)-5,"",INDEX(K:K,SMALL(IF(K$6:K$207&lt;&gt;"",ROW(K$6:K$207)),ROWS(K$6:K78))))</f>
        <v/>
      </c>
    </row>
    <row r="79" spans="2:13" ht="15.75" x14ac:dyDescent="0.25">
      <c r="B79" s="58" t="e">
        <f t="array" ref="B79">IFERROR(SMALL(IF((COUNTIF($B$78:B78, $E$6:$E$62)=0)*ISNUMBER($E$6:$E$62), $E$6:$E$62, "A"), 1), INDEX($E$6:$E$62, MATCH(SMALL(IF(ISTEXT($E$6:$E$62)*(COUNTIF(B78:$B$78, $E$6:$E$62)=0), COUNTIF($E$6:$E$62, "&lt;"&amp;$E$6:$E$62), ""), 1), IF(ISTEXT($E$6:$E$62), COUNTIF($E$6:$E$62, "&lt;"&amp;$E$6:$E$62), ""), 0)))</f>
        <v>#NUM!</v>
      </c>
      <c r="C79" s="45" t="str">
        <f t="shared" ref="C79:C84" si="4">IF(ISNUMBER(B79),SUMIF($E$6:$E$62,B79,$C$6:$C$62),"")</f>
        <v/>
      </c>
      <c r="D79" s="48" t="str">
        <f t="shared" ref="D79:D84" si="5">IF(ISNUMBER(C79),C79/$C$85,"")</f>
        <v/>
      </c>
      <c r="E79" s="49">
        <f>IF(ISNUMBER(D79),D79,0)</f>
        <v>0</v>
      </c>
      <c r="F79" s="47" t="str">
        <f>IF(AND(E64&gt;0,E66&lt;2/3),"Threshold Not Met",IF(E79&gt;0.5001,"Predominant Level Met","_"))</f>
        <v>_</v>
      </c>
      <c r="J79" s="9" t="str">
        <f>IF(AND('Covered Services'!Q83&lt;&gt;1,'Covered Services'!E83="InPt, IN",'Covered Services'!B83&gt;0),'Covered Services'!B83,"")</f>
        <v/>
      </c>
      <c r="K79" s="76" t="str">
        <f>IF(J79="","",'Covered Services'!D83)</f>
        <v/>
      </c>
      <c r="L79" s="43" t="str">
        <f t="array" ref="L79">IF(COUNTIF($J$6:$J$207,"?*")&lt;ROW(J79)-5,"",INDEX(J:J,SMALL(IF(J$6:J$207&lt;&gt;"",ROW(J$6:J$207)),ROWS(J$6:J79))))</f>
        <v/>
      </c>
      <c r="M79" s="43" t="str">
        <f t="array" ref="M79">IF(COUNTIF($J$6:$J$207,"?*")&lt;ROW(K79)-5,"",INDEX(K:K,SMALL(IF(K$6:K$207&lt;&gt;"",ROW(K$6:K$207)),ROWS(K$6:K79))))</f>
        <v/>
      </c>
    </row>
    <row r="80" spans="2:13" ht="15.75" x14ac:dyDescent="0.25">
      <c r="B80" s="58" t="e">
        <f t="array" ref="B80">IFERROR(SMALL(IF((COUNTIF($B$78:B79, $E$6:$E$62)=0)*ISNUMBER($E$6:$E$62), $E$6:$E$62, "A"), 1), INDEX($E$6:$E$62, MATCH(SMALL(IF(ISTEXT($E$6:$E$62)*(COUNTIF(B$78:$B79, $E$6:$E$62)=0), COUNTIF($E$6:$E$62, "&lt;"&amp;$E$6:$E$62), ""), 1), IF(ISTEXT($E$6:$E$62), COUNTIF($E$6:$E$62, "&lt;"&amp;$E$6:$E$62), ""), 0)))</f>
        <v>#NUM!</v>
      </c>
      <c r="C80" s="45" t="str">
        <f t="shared" si="4"/>
        <v/>
      </c>
      <c r="D80" s="48" t="str">
        <f t="shared" si="5"/>
        <v/>
      </c>
      <c r="E80" s="49">
        <f>IF(ISNUMBER(D80),SUM(D79:D80),0)</f>
        <v>0</v>
      </c>
      <c r="F80" s="26" t="str">
        <f>IF(OR(F79="Predominant Level Met",F79="Threshold Not Met"),"_",(IF(E80&gt;0.5001,"Predominant Level Met","_")))</f>
        <v>_</v>
      </c>
      <c r="J80" s="9" t="str">
        <f>IF(AND('Covered Services'!Q84&lt;&gt;1,'Covered Services'!E84="InPt, IN",'Covered Services'!B84&gt;0),'Covered Services'!B84,"")</f>
        <v/>
      </c>
      <c r="K80" s="76" t="str">
        <f>IF(J80="","",'Covered Services'!D84)</f>
        <v/>
      </c>
      <c r="L80" s="43" t="str">
        <f t="array" ref="L80">IF(COUNTIF($J$6:$J$207,"?*")&lt;ROW(J80)-5,"",INDEX(J:J,SMALL(IF(J$6:J$207&lt;&gt;"",ROW(J$6:J$207)),ROWS(J$6:J80))))</f>
        <v/>
      </c>
      <c r="M80" s="43" t="str">
        <f t="array" ref="M80">IF(COUNTIF($J$6:$J$207,"?*")&lt;ROW(K80)-5,"",INDEX(K:K,SMALL(IF(K$6:K$207&lt;&gt;"",ROW(K$6:K$207)),ROWS(K$6:K80))))</f>
        <v/>
      </c>
    </row>
    <row r="81" spans="2:13" ht="15.75" x14ac:dyDescent="0.25">
      <c r="B81" s="58" t="e">
        <f t="array" ref="B81">IFERROR(SMALL(IF((COUNTIF($B$78:B80, $E$6:$E$62)=0)*ISNUMBER($E$6:$E$62), $E$6:$E$62, "A"), 1), INDEX($E$6:$E$62, MATCH(SMALL(IF(ISTEXT($E$6:$E$62)*(COUNTIF(B$78:$B80, $E$6:$E$62)=0), COUNTIF($E$6:$E$62, "&lt;"&amp;$E$6:$E$62), ""), 1), IF(ISTEXT($E$6:$E$62), COUNTIF($E$6:$E$62, "&lt;"&amp;$E$6:$E$62), ""), 0)))</f>
        <v>#NUM!</v>
      </c>
      <c r="C81" s="45" t="str">
        <f t="shared" si="4"/>
        <v/>
      </c>
      <c r="D81" s="48" t="str">
        <f t="shared" si="5"/>
        <v/>
      </c>
      <c r="E81" s="49">
        <f>IF(ISNUMBER(D81),SUM(D79:D81),0)</f>
        <v>0</v>
      </c>
      <c r="F81" s="26" t="str">
        <f>IF(OR(F80="Predominant Level Met",F79="Predominant Level Met",F79="Threshold Not Met"),"_",(IF(E81&gt;0.5001,"Predominant Level Met","_")))</f>
        <v>_</v>
      </c>
      <c r="J81" s="9" t="str">
        <f>IF(AND('Covered Services'!Q85&lt;&gt;1,'Covered Services'!E85="InPt, IN",'Covered Services'!B85&gt;0),'Covered Services'!B85,"")</f>
        <v/>
      </c>
      <c r="K81" s="76" t="str">
        <f>IF(J81="","",'Covered Services'!D85)</f>
        <v/>
      </c>
      <c r="L81" s="43" t="str">
        <f t="array" ref="L81">IF(COUNTIF($J$6:$J$207,"?*")&lt;ROW(J81)-5,"",INDEX(J:J,SMALL(IF(J$6:J$207&lt;&gt;"",ROW(J$6:J$207)),ROWS(J$6:J81))))</f>
        <v/>
      </c>
      <c r="M81" s="43" t="str">
        <f t="array" ref="M81">IF(COUNTIF($J$6:$J$207,"?*")&lt;ROW(K81)-5,"",INDEX(K:K,SMALL(IF(K$6:K$207&lt;&gt;"",ROW(K$6:K$207)),ROWS(K$6:K81))))</f>
        <v/>
      </c>
    </row>
    <row r="82" spans="2:13" ht="15.75" x14ac:dyDescent="0.25">
      <c r="B82" s="58" t="e">
        <f t="array" ref="B82">IFERROR(SMALL(IF((COUNTIF($B$78:B81, $E$6:$E$62)=0)*ISNUMBER($E$6:$E$62), $E$6:$E$62, "A"), 1), INDEX($E$6:$E$62, MATCH(SMALL(IF(ISTEXT($E$6:$E$62)*(COUNTIF(B$78:$B81, $E$6:$E$62)=0), COUNTIF($E$6:$E$62, "&lt;"&amp;$E$6:$E$62), ""), 1), IF(ISTEXT($E$6:$E$62), COUNTIF($E$6:$E$62, "&lt;"&amp;$E$6:$E$62), ""), 0)))</f>
        <v>#NUM!</v>
      </c>
      <c r="C82" s="45" t="str">
        <f t="shared" si="4"/>
        <v/>
      </c>
      <c r="D82" s="48" t="str">
        <f t="shared" si="5"/>
        <v/>
      </c>
      <c r="E82" s="49">
        <f>IF(ISNUMBER(D82),SUM(D79:D82),0)</f>
        <v>0</v>
      </c>
      <c r="F82" s="26" t="str">
        <f>IF(OR(F81="Predominant Level Met",F80="Predominant Level Met",F79="Predominant Level Met",F79="Threshold Not Met"),"_",(IF(E82&gt;0.5001,"Predominant Level Met","_")))</f>
        <v>_</v>
      </c>
      <c r="J82" s="9" t="str">
        <f>IF(AND('Covered Services'!Q86&lt;&gt;1,'Covered Services'!E86="InPt, IN",'Covered Services'!B86&gt;0),'Covered Services'!B86,"")</f>
        <v/>
      </c>
      <c r="K82" s="76" t="str">
        <f>IF(J82="","",'Covered Services'!D86)</f>
        <v/>
      </c>
      <c r="L82" s="43" t="str">
        <f t="array" ref="L82">IF(COUNTIF($J$6:$J$207,"?*")&lt;ROW(J82)-5,"",INDEX(J:J,SMALL(IF(J$6:J$207&lt;&gt;"",ROW(J$6:J$207)),ROWS(J$6:J82))))</f>
        <v/>
      </c>
      <c r="M82" s="43" t="str">
        <f t="array" ref="M82">IF(COUNTIF($J$6:$J$207,"?*")&lt;ROW(K82)-5,"",INDEX(K:K,SMALL(IF(K$6:K$207&lt;&gt;"",ROW(K$6:K$207)),ROWS(K$6:K82))))</f>
        <v/>
      </c>
    </row>
    <row r="83" spans="2:13" ht="15.75" x14ac:dyDescent="0.25">
      <c r="B83" s="58" t="e">
        <f t="array" ref="B83">IFERROR(SMALL(IF((COUNTIF($B$78:B82, $E$6:$E$62)=0)*ISNUMBER($E$6:$E$62), $E$6:$E$62, "A"), 1), INDEX($E$6:$E$62, MATCH(SMALL(IF(ISTEXT($E$6:$E$62)*(COUNTIF(B$78:$B82, $E$6:$E$62)=0), COUNTIF($E$6:$E$62, "&lt;"&amp;$E$6:$E$62), ""), 1), IF(ISTEXT($E$6:$E$62), COUNTIF($E$6:$E$62, "&lt;"&amp;$E$6:$E$62), ""), 0)))</f>
        <v>#NUM!</v>
      </c>
      <c r="C83" s="45" t="str">
        <f t="shared" si="4"/>
        <v/>
      </c>
      <c r="D83" s="48" t="str">
        <f t="shared" si="5"/>
        <v/>
      </c>
      <c r="E83" s="49">
        <f>IF(ISNUMBER(D83),SUM(D79:D83),0)</f>
        <v>0</v>
      </c>
      <c r="F83" s="26" t="str">
        <f>IF(OR(F82="Predominant Level Met",F81="Predominant Level Met",F80="Predominant Level Met",F79="Predominant Level Met",F79="Threshold Not Met"),"_",(IF(E83&gt;0.5001,"Predominant Level Met","_")))</f>
        <v>_</v>
      </c>
      <c r="J83" s="9" t="str">
        <f>IF(AND('Covered Services'!Q87&lt;&gt;1,'Covered Services'!E87="InPt, IN",'Covered Services'!B87&gt;0),'Covered Services'!B87,"")</f>
        <v/>
      </c>
      <c r="K83" s="76" t="str">
        <f>IF(J83="","",'Covered Services'!D87)</f>
        <v/>
      </c>
      <c r="L83" s="43" t="str">
        <f t="array" ref="L83">IF(COUNTIF($J$6:$J$207,"?*")&lt;ROW(J83)-5,"",INDEX(J:J,SMALL(IF(J$6:J$207&lt;&gt;"",ROW(J$6:J$207)),ROWS(J$6:J83))))</f>
        <v/>
      </c>
      <c r="M83" s="43" t="str">
        <f t="array" ref="M83">IF(COUNTIF($J$6:$J$207,"?*")&lt;ROW(K83)-5,"",INDEX(K:K,SMALL(IF(K$6:K$207&lt;&gt;"",ROW(K$6:K$207)),ROWS(K$6:K83))))</f>
        <v/>
      </c>
    </row>
    <row r="84" spans="2:13" ht="16.5" thickBot="1" x14ac:dyDescent="0.3">
      <c r="B84" s="59" t="e">
        <f t="array" ref="B84">IFERROR(SMALL(IF((COUNTIF($B$78:B83, $E$6:$E$62)=0)*ISNUMBER($E$6:$E$62), $E$6:$E$62, "A"), 1), INDEX($E$6:$E$62, MATCH(SMALL(IF(ISTEXT($E$6:$E$62)*(COUNTIF(B$78:$B83, $E$6:$E$62)=0), COUNTIF($E$6:$E$62, "&lt;"&amp;$E$6:$E$62), ""), 1), IF(ISTEXT($E$6:$E$62), COUNTIF($E$6:$E$62, "&lt;"&amp;$E$6:$E$62), ""), 0)))</f>
        <v>#NUM!</v>
      </c>
      <c r="C84" s="45" t="str">
        <f t="shared" si="4"/>
        <v/>
      </c>
      <c r="D84" s="48" t="str">
        <f t="shared" si="5"/>
        <v/>
      </c>
      <c r="E84" s="49">
        <f>IF(ISNUMBER(D84),SUM(D79:D84),0)</f>
        <v>0</v>
      </c>
      <c r="F84" s="26" t="str">
        <f>IF(OR(F83="Predominant Level Met",F82="Predominant Level Met",F81="Predominant Level Met",F80="Predominant Level Met",F79="Predominant Level Met",F79="Threshold Not Met"),"_",(IF(E84&gt;0.5001,"Predominant Level Met","_")))</f>
        <v>_</v>
      </c>
      <c r="J84" s="9" t="str">
        <f>IF(AND('Covered Services'!Q88&lt;&gt;1,'Covered Services'!E88="InPt, IN",'Covered Services'!B88&gt;0),'Covered Services'!B88,"")</f>
        <v/>
      </c>
      <c r="K84" s="76" t="str">
        <f>IF(J84="","",'Covered Services'!D88)</f>
        <v/>
      </c>
      <c r="L84" s="43" t="str">
        <f t="array" ref="L84">IF(COUNTIF($J$6:$J$207,"?*")&lt;ROW(J84)-5,"",INDEX(J:J,SMALL(IF(J$6:J$207&lt;&gt;"",ROW(J$6:J$207)),ROWS(J$6:J84))))</f>
        <v/>
      </c>
      <c r="M84" s="43" t="str">
        <f t="array" ref="M84">IF(COUNTIF($J$6:$J$207,"?*")&lt;ROW(K84)-5,"",INDEX(K:K,SMALL(IF(K$6:K$207&lt;&gt;"",ROW(K$6:K$207)),ROWS(K$6:K84))))</f>
        <v/>
      </c>
    </row>
    <row r="85" spans="2:13" ht="16.5" thickBot="1" x14ac:dyDescent="0.3">
      <c r="B85" s="56" t="s">
        <v>33</v>
      </c>
      <c r="C85" s="28">
        <f>SUM(C79:C84)</f>
        <v>0</v>
      </c>
      <c r="D85" s="11"/>
      <c r="E85" s="11"/>
      <c r="F85" s="12"/>
      <c r="J85" s="9" t="str">
        <f>IF(AND('Covered Services'!Q89&lt;&gt;1,'Covered Services'!E89="InPt, IN",'Covered Services'!B89&gt;0),'Covered Services'!B89,"")</f>
        <v/>
      </c>
      <c r="K85" s="76" t="str">
        <f>IF(J85="","",'Covered Services'!D89)</f>
        <v/>
      </c>
      <c r="L85" s="43" t="str">
        <f t="array" ref="L85">IF(COUNTIF($J$6:$J$207,"?*")&lt;ROW(J85)-5,"",INDEX(J:J,SMALL(IF(J$6:J$207&lt;&gt;"",ROW(J$6:J$207)),ROWS(J$6:J85))))</f>
        <v/>
      </c>
      <c r="M85" s="43" t="str">
        <f t="array" ref="M85">IF(COUNTIF($J$6:$J$207,"?*")&lt;ROW(K85)-5,"",INDEX(K:K,SMALL(IF(K$6:K$207&lt;&gt;"",ROW(K$6:K$207)),ROWS(K$6:K85))))</f>
        <v/>
      </c>
    </row>
    <row r="86" spans="2:13" ht="15.75" x14ac:dyDescent="0.25">
      <c r="B86" s="60"/>
      <c r="C86" s="19"/>
      <c r="D86" s="20"/>
      <c r="E86" s="11"/>
      <c r="F86" s="12"/>
      <c r="J86" s="9" t="str">
        <f>IF(AND('Covered Services'!Q90&lt;&gt;1,'Covered Services'!E90="InPt, IN",'Covered Services'!B90&gt;0),'Covered Services'!B90,"")</f>
        <v/>
      </c>
      <c r="K86" s="76" t="str">
        <f>IF(J86="","",'Covered Services'!D90)</f>
        <v/>
      </c>
      <c r="L86" s="43" t="str">
        <f t="array" ref="L86">IF(COUNTIF($J$6:$J$207,"?*")&lt;ROW(J86)-5,"",INDEX(J:J,SMALL(IF(J$6:J$207&lt;&gt;"",ROW(J$6:J$207)),ROWS(J$6:J86))))</f>
        <v/>
      </c>
      <c r="M86" s="43" t="str">
        <f t="array" ref="M86">IF(COUNTIF($J$6:$J$207,"?*")&lt;ROW(K86)-5,"",INDEX(K:K,SMALL(IF(K$6:K$207&lt;&gt;"",ROW(K$6:K$207)),ROWS(K$6:K86))))</f>
        <v/>
      </c>
    </row>
    <row r="87" spans="2:13" ht="94.5" x14ac:dyDescent="0.25">
      <c r="B87" s="54" t="s">
        <v>23</v>
      </c>
      <c r="C87" s="21" t="s">
        <v>24</v>
      </c>
      <c r="D87" s="7" t="s">
        <v>37</v>
      </c>
      <c r="E87" s="22" t="s">
        <v>28</v>
      </c>
      <c r="F87" s="64" t="s">
        <v>25</v>
      </c>
      <c r="G87" s="51" t="str">
        <f>IF(F88="Threshold Not Met","No such limits shall be applied","")</f>
        <v/>
      </c>
      <c r="J87" s="9" t="str">
        <f>IF(AND('Covered Services'!Q91&lt;&gt;1,'Covered Services'!E91="InPt, IN",'Covered Services'!B91&gt;0),'Covered Services'!B91,"")</f>
        <v/>
      </c>
      <c r="K87" s="76" t="str">
        <f>IF(J87="","",'Covered Services'!D91)</f>
        <v/>
      </c>
      <c r="L87" s="43" t="str">
        <f t="array" ref="L87">IF(COUNTIF($J$6:$J$207,"?*")&lt;ROW(J87)-5,"",INDEX(J:J,SMALL(IF(J$6:J$207&lt;&gt;"",ROW(J$6:J$207)),ROWS(J$6:J87))))</f>
        <v/>
      </c>
      <c r="M87" s="43" t="str">
        <f t="array" ref="M87">IF(COUNTIF($J$6:$J$207,"?*")&lt;ROW(K87)-5,"",INDEX(K:K,SMALL(IF(K$6:K$207&lt;&gt;"",ROW(K$6:K$207)),ROWS(K$6:K87))))</f>
        <v/>
      </c>
    </row>
    <row r="88" spans="2:13" ht="15.75" x14ac:dyDescent="0.25">
      <c r="B88" s="63" t="e">
        <f t="array" ref="B88">IFERROR(SMALL(IF((COUNTIF($B$87:B87, $G$6:$G$62)=0)*ISNUMBER($G$6:$G$62), $G$6:$G$62, "A"), 1), INDEX($G$6:$G$62, MATCH(SMALL(IF(ISTEXT($G$6:$G$62)*(COUNTIF(B$87:$B87, $G$6:$G$62)=0), COUNTIF($G$6:$G$62, "&lt;"&amp;$G$6:$G$62), ""), 1), IF(ISTEXT($G$6:$G$62), COUNTIF($G$6:$G$62, "&lt;"&amp;$G$6:$G$62), ""), 0)))</f>
        <v>#NUM!</v>
      </c>
      <c r="C88" s="45" t="str">
        <f t="shared" ref="C88:C93" si="6">IF(ISNUMBER(B88),SUMIF($G$6:$G$62,B88,$C$6:$C$62),"")</f>
        <v/>
      </c>
      <c r="D88" s="48" t="str">
        <f>IF(ISNUMBER(C88),C88/$C$94,"")</f>
        <v/>
      </c>
      <c r="E88" s="49">
        <f>IF(ISNUMBER(D88),D88,0)</f>
        <v>0</v>
      </c>
      <c r="F88" s="47" t="str">
        <f>IF(AND(G64&gt;0,G66&lt;2/3),"Threshold Not Met",IF(E88&gt;0.5001,"Predominant Level Met","_"))</f>
        <v>_</v>
      </c>
      <c r="J88" s="9" t="str">
        <f>IF(AND('Covered Services'!Q92&lt;&gt;1,'Covered Services'!E92="InPt, IN",'Covered Services'!B92&gt;0),'Covered Services'!B92,"")</f>
        <v/>
      </c>
      <c r="K88" s="76" t="str">
        <f>IF(J88="","",'Covered Services'!D92)</f>
        <v/>
      </c>
      <c r="L88" s="43" t="str">
        <f t="array" ref="L88">IF(COUNTIF($J$6:$J$207,"?*")&lt;ROW(J88)-5,"",INDEX(J:J,SMALL(IF(J$6:J$207&lt;&gt;"",ROW(J$6:J$207)),ROWS(J$6:J88))))</f>
        <v/>
      </c>
      <c r="M88" s="43" t="str">
        <f t="array" ref="M88">IF(COUNTIF($J$6:$J$207,"?*")&lt;ROW(K88)-5,"",INDEX(K:K,SMALL(IF(K$6:K$207&lt;&gt;"",ROW(K$6:K$207)),ROWS(K$6:K88))))</f>
        <v/>
      </c>
    </row>
    <row r="89" spans="2:13" ht="15.75" x14ac:dyDescent="0.25">
      <c r="B89" s="63" t="e">
        <f t="array" ref="B89">IFERROR(SMALL(IF((COUNTIF($B$87:B88, $G$6:$G$62)=0)*ISNUMBER($G$6:$G$62), $G$6:$G$62, "A"), 1), INDEX($G$6:$G$62, MATCH(SMALL(IF(ISTEXT($G$6:$G$62)*(COUNTIF(B$87:$B88, $G$6:$G$62)=0), COUNTIF($G$6:$G$62, "&lt;"&amp;$G$6:$G$62), ""), 1), IF(ISTEXT($G$6:$G$62), COUNTIF($G$6:$G$62, "&lt;"&amp;$G$6:$G$62), ""), 0)))</f>
        <v>#NUM!</v>
      </c>
      <c r="C89" s="45" t="str">
        <f t="shared" si="6"/>
        <v/>
      </c>
      <c r="D89" s="48" t="str">
        <f t="shared" ref="D89:D92" si="7">IF(ISNUMBER(C89),C89/$C$94,"")</f>
        <v/>
      </c>
      <c r="E89" s="49">
        <f>IF(ISNUMBER(D89),SUM(D88:D89),0)</f>
        <v>0</v>
      </c>
      <c r="F89" s="26" t="str">
        <f>IF(OR(F88="Predominant Level Met",F88="Threshold Not Met"),"_",(IF(E89&gt;0.5001,"Predominant Level Met","_")))</f>
        <v>_</v>
      </c>
      <c r="J89" s="9" t="str">
        <f>IF(AND('Covered Services'!Q93&lt;&gt;1,'Covered Services'!E93="InPt, IN",'Covered Services'!B93&gt;0),'Covered Services'!B93,"")</f>
        <v/>
      </c>
      <c r="K89" s="76" t="str">
        <f>IF(J89="","",'Covered Services'!D93)</f>
        <v/>
      </c>
      <c r="L89" s="43" t="str">
        <f t="array" ref="L89">IF(COUNTIF($J$6:$J$207,"?*")&lt;ROW(J89)-5,"",INDEX(J:J,SMALL(IF(J$6:J$207&lt;&gt;"",ROW(J$6:J$207)),ROWS(J$6:J89))))</f>
        <v/>
      </c>
      <c r="M89" s="43" t="str">
        <f t="array" ref="M89">IF(COUNTIF($J$6:$J$207,"?*")&lt;ROW(K89)-5,"",INDEX(K:K,SMALL(IF(K$6:K$207&lt;&gt;"",ROW(K$6:K$207)),ROWS(K$6:K89))))</f>
        <v/>
      </c>
    </row>
    <row r="90" spans="2:13" ht="15.75" x14ac:dyDescent="0.25">
      <c r="B90" s="63" t="e">
        <f t="array" ref="B90">IFERROR(SMALL(IF((COUNTIF($B$87:B89, $G$6:$G$62)=0)*ISNUMBER($G$6:$G$62), $G$6:$G$62, "A"), 1), INDEX($G$6:$G$62, MATCH(SMALL(IF(ISTEXT($G$6:$G$62)*(COUNTIF(B$87:$B89, $G$6:$G$62)=0), COUNTIF($G$6:$G$62, "&lt;"&amp;$G$6:$G$62), ""), 1), IF(ISTEXT($G$6:$G$62), COUNTIF($G$6:$G$62, "&lt;"&amp;$G$6:$G$62), ""), 0)))</f>
        <v>#NUM!</v>
      </c>
      <c r="C90" s="45" t="str">
        <f t="shared" si="6"/>
        <v/>
      </c>
      <c r="D90" s="48" t="str">
        <f t="shared" si="7"/>
        <v/>
      </c>
      <c r="E90" s="49">
        <f>IF(ISNUMBER(D90),SUM(D88:D90),0)</f>
        <v>0</v>
      </c>
      <c r="F90" s="26" t="str">
        <f>IF(OR(F89="Predominant Level Met",F88="Predominant Level Met",F88="Threshold Not Met"),"_",(IF(E90&gt;0.5001,"Predominant Level Met","_")))</f>
        <v>_</v>
      </c>
      <c r="J90" s="9" t="str">
        <f>IF(AND('Covered Services'!Q94&lt;&gt;1,'Covered Services'!E94="InPt, IN",'Covered Services'!B94&gt;0),'Covered Services'!B94,"")</f>
        <v/>
      </c>
      <c r="K90" s="76" t="str">
        <f>IF(J90="","",'Covered Services'!D94)</f>
        <v/>
      </c>
      <c r="L90" s="43" t="str">
        <f t="array" ref="L90">IF(COUNTIF($J$6:$J$207,"?*")&lt;ROW(J90)-5,"",INDEX(J:J,SMALL(IF(J$6:J$207&lt;&gt;"",ROW(J$6:J$207)),ROWS(J$6:J90))))</f>
        <v/>
      </c>
      <c r="M90" s="43" t="str">
        <f t="array" ref="M90">IF(COUNTIF($J$6:$J$207,"?*")&lt;ROW(K90)-5,"",INDEX(K:K,SMALL(IF(K$6:K$207&lt;&gt;"",ROW(K$6:K$207)),ROWS(K$6:K90))))</f>
        <v/>
      </c>
    </row>
    <row r="91" spans="2:13" ht="15.75" x14ac:dyDescent="0.25">
      <c r="B91" s="63" t="e">
        <f t="array" ref="B91">IFERROR(SMALL(IF((COUNTIF($B$87:B90, $G$6:$G$62)=0)*ISNUMBER($G$6:$G$62), $G$6:$G$62, "A"), 1), INDEX($G$6:$G$62, MATCH(SMALL(IF(ISTEXT($G$6:$G$62)*(COUNTIF(B$87:$B90, $G$6:$G$62)=0), COUNTIF($G$6:$G$62, "&lt;"&amp;$G$6:$G$62), ""), 1), IF(ISTEXT($G$6:$G$62), COUNTIF($G$6:$G$62, "&lt;"&amp;$G$6:$G$62), ""), 0)))</f>
        <v>#NUM!</v>
      </c>
      <c r="C91" s="45" t="str">
        <f t="shared" si="6"/>
        <v/>
      </c>
      <c r="D91" s="48" t="str">
        <f t="shared" si="7"/>
        <v/>
      </c>
      <c r="E91" s="49">
        <f>IF(ISNUMBER(D91),SUM(D88:D91),0)</f>
        <v>0</v>
      </c>
      <c r="F91" s="26" t="str">
        <f>IF(OR(F90="Predominant Level Met",F89="Predominant Level Met",F88="Predominant Level Met",F88="Threshold Not Met"),"_",(IF(E91&gt;0.5001,"Predominant Level Met","_")))</f>
        <v>_</v>
      </c>
      <c r="J91" s="9" t="str">
        <f>IF(AND('Covered Services'!Q95&lt;&gt;1,'Covered Services'!E95="InPt, IN",'Covered Services'!B95&gt;0),'Covered Services'!B95,"")</f>
        <v/>
      </c>
      <c r="K91" s="76" t="str">
        <f>IF(J91="","",'Covered Services'!D95)</f>
        <v/>
      </c>
      <c r="L91" s="43" t="str">
        <f t="array" ref="L91">IF(COUNTIF($J$6:$J$207,"?*")&lt;ROW(J91)-5,"",INDEX(J:J,SMALL(IF(J$6:J$207&lt;&gt;"",ROW(J$6:J$207)),ROWS(J$6:J91))))</f>
        <v/>
      </c>
      <c r="M91" s="43" t="str">
        <f t="array" ref="M91">IF(COUNTIF($J$6:$J$207,"?*")&lt;ROW(K91)-5,"",INDEX(K:K,SMALL(IF(K$6:K$207&lt;&gt;"",ROW(K$6:K$207)),ROWS(K$6:K91))))</f>
        <v/>
      </c>
    </row>
    <row r="92" spans="2:13" ht="15.75" x14ac:dyDescent="0.25">
      <c r="B92" s="63" t="e">
        <f t="array" ref="B92">IFERROR(SMALL(IF((COUNTIF($B$87:B91, $G$6:$G$62)=0)*ISNUMBER($G$6:$G$62), $G$6:$G$62, "A"), 1), INDEX($G$6:$G$62, MATCH(SMALL(IF(ISTEXT($G$6:$G$62)*(COUNTIF(B$87:$B91, $G$6:$G$62)=0), COUNTIF($G$6:$G$62, "&lt;"&amp;$G$6:$G$62), ""), 1), IF(ISTEXT($G$6:$G$62), COUNTIF($G$6:$G$62, "&lt;"&amp;$G$6:$G$62), ""), 0)))</f>
        <v>#NUM!</v>
      </c>
      <c r="C92" s="45" t="str">
        <f t="shared" si="6"/>
        <v/>
      </c>
      <c r="D92" s="48" t="str">
        <f t="shared" si="7"/>
        <v/>
      </c>
      <c r="E92" s="49">
        <f>IF(ISNUMBER(D92),SUM(D88:D92),0)</f>
        <v>0</v>
      </c>
      <c r="F92" s="26" t="str">
        <f>IF(OR(F91="Predominant Level Met",F90="Predominant Level Met",F89="Predominant Level Met",F88="Predominant Level Met",F88="Threshold Not Met"),"_",(IF(E92&gt;0.5001,"Predominant Level Met","_")))</f>
        <v>_</v>
      </c>
      <c r="J92" s="9" t="str">
        <f>IF(AND('Covered Services'!Q96&lt;&gt;1,'Covered Services'!E96="InPt, IN",'Covered Services'!B96&gt;0),'Covered Services'!B96,"")</f>
        <v/>
      </c>
      <c r="K92" s="76" t="str">
        <f>IF(J92="","",'Covered Services'!D96)</f>
        <v/>
      </c>
      <c r="L92" s="43" t="str">
        <f t="array" ref="L92">IF(COUNTIF($J$6:$J$207,"?*")&lt;ROW(J92)-5,"",INDEX(J:J,SMALL(IF(J$6:J$207&lt;&gt;"",ROW(J$6:J$207)),ROWS(J$6:J92))))</f>
        <v/>
      </c>
      <c r="M92" s="43" t="str">
        <f t="array" ref="M92">IF(COUNTIF($J$6:$J$207,"?*")&lt;ROW(K92)-5,"",INDEX(K:K,SMALL(IF(K$6:K$207&lt;&gt;"",ROW(K$6:K$207)),ROWS(K$6:K92))))</f>
        <v/>
      </c>
    </row>
    <row r="93" spans="2:13" ht="16.5" thickBot="1" x14ac:dyDescent="0.3">
      <c r="B93" s="63" t="e">
        <f t="array" ref="B93">IFERROR(SMALL(IF((COUNTIF($B$87:B92, $G$6:$G$62)=0)*ISNUMBER($G$6:$G$62), $G$6:$G$62, "A"), 1), INDEX($G$6:$G$62, MATCH(SMALL(IF(ISTEXT($G$6:$G$62)*(COUNTIF(B$87:$B92, $G$6:$G$62)=0), COUNTIF($G$6:$G$62, "&lt;"&amp;$G$6:$G$62), ""), 1), IF(ISTEXT($G$6:$G$62), COUNTIF($G$6:$G$62, "&lt;"&amp;$G$6:$G$62), ""), 0)))</f>
        <v>#NUM!</v>
      </c>
      <c r="C93" s="45" t="str">
        <f t="shared" si="6"/>
        <v/>
      </c>
      <c r="D93" s="48" t="str">
        <f>IF(ISNUMBER(C93),C93/$C$94,"")</f>
        <v/>
      </c>
      <c r="E93" s="49">
        <f>IF(ISNUMBER(D93),SUM(D88:D93),0)</f>
        <v>0</v>
      </c>
      <c r="F93" s="26" t="str">
        <f>IF(OR(F92="Predominant Level Met",F91="Predominant Level Met",F90="Predominant Level Met",F89="Predominant Level Met",F88="Predominant Level Met",F88="Threshold Not Met"),"_",(IF(E93&gt;0.5001,"Predominant Level Met","_")))</f>
        <v>_</v>
      </c>
      <c r="J93" s="9" t="str">
        <f>IF(AND('Covered Services'!Q97&lt;&gt;1,'Covered Services'!E97="InPt, IN",'Covered Services'!B97&gt;0),'Covered Services'!B97,"")</f>
        <v/>
      </c>
      <c r="K93" s="76" t="str">
        <f>IF(J93="","",'Covered Services'!D97)</f>
        <v/>
      </c>
      <c r="L93" s="43" t="str">
        <f t="array" ref="L93">IF(COUNTIF($J$6:$J$207,"?*")&lt;ROW(J93)-5,"",INDEX(J:J,SMALL(IF(J$6:J$207&lt;&gt;"",ROW(J$6:J$207)),ROWS(J$6:J93))))</f>
        <v/>
      </c>
      <c r="M93" s="43" t="str">
        <f t="array" ref="M93">IF(COUNTIF($J$6:$J$207,"?*")&lt;ROW(K93)-5,"",INDEX(K:K,SMALL(IF(K$6:K$207&lt;&gt;"",ROW(K$6:K$207)),ROWS(K$6:K93))))</f>
        <v/>
      </c>
    </row>
    <row r="94" spans="2:13" ht="16.5" thickBot="1" x14ac:dyDescent="0.3">
      <c r="B94" s="56" t="s">
        <v>34</v>
      </c>
      <c r="C94" s="28">
        <f>SUM(C88:C93)</f>
        <v>0</v>
      </c>
      <c r="D94" s="11"/>
      <c r="E94" s="11"/>
      <c r="F94" s="12"/>
      <c r="J94" s="9" t="str">
        <f>IF(AND('Covered Services'!Q98&lt;&gt;1,'Covered Services'!E98="InPt, IN",'Covered Services'!B98&gt;0),'Covered Services'!B98,"")</f>
        <v/>
      </c>
      <c r="K94" s="76" t="str">
        <f>IF(J94="","",'Covered Services'!D98)</f>
        <v/>
      </c>
      <c r="L94" s="43" t="str">
        <f t="array" ref="L94">IF(COUNTIF($J$6:$J$207,"?*")&lt;ROW(J94)-5,"",INDEX(J:J,SMALL(IF(J$6:J$207&lt;&gt;"",ROW(J$6:J$207)),ROWS(J$6:J94))))</f>
        <v/>
      </c>
      <c r="M94" s="43" t="str">
        <f t="array" ref="M94">IF(COUNTIF($J$6:$J$207,"?*")&lt;ROW(K94)-5,"",INDEX(K:K,SMALL(IF(K$6:K$207&lt;&gt;"",ROW(K$6:K$207)),ROWS(K$6:K94))))</f>
        <v/>
      </c>
    </row>
    <row r="95" spans="2:13" ht="15.75" x14ac:dyDescent="0.25">
      <c r="B95" s="60"/>
      <c r="C95" s="19"/>
      <c r="D95" s="20"/>
      <c r="E95" s="20"/>
      <c r="F95" s="25"/>
      <c r="J95" s="9" t="str">
        <f>IF(AND('Covered Services'!Q99&lt;&gt;1,'Covered Services'!E99="InPt, IN",'Covered Services'!B99&gt;0),'Covered Services'!B99,"")</f>
        <v/>
      </c>
      <c r="K95" s="76" t="str">
        <f>IF(J95="","",'Covered Services'!D99)</f>
        <v/>
      </c>
      <c r="L95" s="43" t="str">
        <f t="array" ref="L95">IF(COUNTIF($J$6:$J$207,"?*")&lt;ROW(J95)-5,"",INDEX(J:J,SMALL(IF(J$6:J$207&lt;&gt;"",ROW(J$6:J$207)),ROWS(J$6:J95))))</f>
        <v/>
      </c>
      <c r="M95" s="43" t="str">
        <f t="array" ref="M95">IF(COUNTIF($J$6:$J$207,"?*")&lt;ROW(K95)-5,"",INDEX(K:K,SMALL(IF(K$6:K$207&lt;&gt;"",ROW(K$6:K$207)),ROWS(K$6:K95))))</f>
        <v/>
      </c>
    </row>
    <row r="96" spans="2:13" ht="94.5" x14ac:dyDescent="0.25">
      <c r="B96" s="54" t="s">
        <v>26</v>
      </c>
      <c r="C96" s="7" t="s">
        <v>27</v>
      </c>
      <c r="D96" s="7" t="s">
        <v>38</v>
      </c>
      <c r="E96" s="8" t="s">
        <v>28</v>
      </c>
      <c r="F96" s="64" t="s">
        <v>25</v>
      </c>
      <c r="G96" s="51" t="str">
        <f>IF(F97="Threshold Not Met","No such limits shall be applied","")</f>
        <v/>
      </c>
      <c r="J96" s="9" t="str">
        <f>IF(AND('Covered Services'!Q100&lt;&gt;1,'Covered Services'!E100="InPt, IN",'Covered Services'!B100&gt;0),'Covered Services'!B100,"")</f>
        <v/>
      </c>
      <c r="K96" s="76" t="str">
        <f>IF(J96="","",'Covered Services'!D100)</f>
        <v/>
      </c>
      <c r="L96" s="43" t="str">
        <f t="array" ref="L96">IF(COUNTIF($J$6:$J$207,"?*")&lt;ROW(J96)-5,"",INDEX(J:J,SMALL(IF(J$6:J$207&lt;&gt;"",ROW(J$6:J$207)),ROWS(J$6:J96))))</f>
        <v/>
      </c>
      <c r="M96" s="43" t="str">
        <f t="array" ref="M96">IF(COUNTIF($J$6:$J$207,"?*")&lt;ROW(K96)-5,"",INDEX(K:K,SMALL(IF(K$6:K$207&lt;&gt;"",ROW(K$6:K$207)),ROWS(K$6:K96))))</f>
        <v/>
      </c>
    </row>
    <row r="97" spans="2:13" ht="15.75" x14ac:dyDescent="0.25">
      <c r="B97" s="63" t="e">
        <f t="array" ref="B97">IFERROR(SMALL(IF((COUNTIF($B$96:B96, $H$6:$H$62)=0)*ISNUMBER($H$6:$H$62), $H$6:$H$62, "A"), 1), INDEX($H$6:$H$62, MATCH(SMALL(IF(ISTEXT($H$6:$H$62)*(COUNTIF(B$96:$B96, $H$6:$H$62)=0), COUNTIF($H$6:$H$62, "&lt;"&amp;$H$6:$H$62), ""), 1), IF(ISTEXT($H$6:$H$62), COUNTIF($H$6:$H$62, "&lt;"&amp;$H$6:$H$62), ""), 0)))</f>
        <v>#NUM!</v>
      </c>
      <c r="C97" s="45" t="str">
        <f t="shared" ref="C97:C102" si="8">IF(ISNUMBER(B97),SUMIF($H$6:$H$62,B97,$C$6:$C$62),"")</f>
        <v/>
      </c>
      <c r="D97" s="48" t="str">
        <f t="shared" ref="D97:D102" si="9">IF(ISNUMBER(C97),C97/$C$103,"")</f>
        <v/>
      </c>
      <c r="E97" s="49">
        <f>IF(ISNUMBER(D97),D97,0)</f>
        <v>0</v>
      </c>
      <c r="F97" s="47" t="str">
        <f>IF(AND(H64&gt;0,H66&lt;2/3),"Threshold Not Met",IF(E97&gt;0.5001,"Predominant Level Met","_"))</f>
        <v>_</v>
      </c>
      <c r="J97" s="9" t="str">
        <f>IF(AND('Covered Services'!Q101&lt;&gt;1,'Covered Services'!E101="InPt, IN",'Covered Services'!B101&gt;0),'Covered Services'!B101,"")</f>
        <v/>
      </c>
      <c r="K97" s="76" t="str">
        <f>IF(J97="","",'Covered Services'!D101)</f>
        <v/>
      </c>
      <c r="L97" s="43" t="str">
        <f t="array" ref="L97">IF(COUNTIF($J$6:$J$207,"?*")&lt;ROW(J97)-5,"",INDEX(J:J,SMALL(IF(J$6:J$207&lt;&gt;"",ROW(J$6:J$207)),ROWS(J$6:J97))))</f>
        <v/>
      </c>
      <c r="M97" s="43" t="str">
        <f t="array" ref="M97">IF(COUNTIF($J$6:$J$207,"?*")&lt;ROW(K97)-5,"",INDEX(K:K,SMALL(IF(K$6:K$207&lt;&gt;"",ROW(K$6:K$207)),ROWS(K$6:K97))))</f>
        <v/>
      </c>
    </row>
    <row r="98" spans="2:13" ht="15.75" x14ac:dyDescent="0.25">
      <c r="B98" s="63" t="e">
        <f t="array" ref="B98">IFERROR(SMALL(IF((COUNTIF($B$96:B97, $H$6:$H$62)=0)*ISNUMBER($H$6:$H$62), $H$6:$H$62, "A"), 1), INDEX($H$6:$H$62, MATCH(SMALL(IF(ISTEXT($H$6:$H$62)*(COUNTIF(B$96:$B97, $H$6:$H$62)=0), COUNTIF($H$6:$H$62, "&lt;"&amp;$H$6:$H$62), ""), 1), IF(ISTEXT($H$6:$H$62), COUNTIF($H$6:$H$62, "&lt;"&amp;$H$6:$H$62), ""), 0)))</f>
        <v>#NUM!</v>
      </c>
      <c r="C98" s="45" t="str">
        <f t="shared" si="8"/>
        <v/>
      </c>
      <c r="D98" s="48" t="str">
        <f t="shared" si="9"/>
        <v/>
      </c>
      <c r="E98" s="49">
        <f>IF(ISNUMBER(D98),SUM(D97:D98),0)</f>
        <v>0</v>
      </c>
      <c r="F98" s="26" t="str">
        <f>IF(OR(F97="Predominant Level Met",F97="Threshold Not Met"),"_",(IF(E98&gt;0.5001,"Predominant Level Met","_")))</f>
        <v>_</v>
      </c>
      <c r="J98" s="9" t="str">
        <f>IF(AND('Covered Services'!Q102&lt;&gt;1,'Covered Services'!E102="InPt, IN",'Covered Services'!B102&gt;0),'Covered Services'!B102,"")</f>
        <v/>
      </c>
      <c r="K98" s="76" t="str">
        <f>IF(J98="","",'Covered Services'!D102)</f>
        <v/>
      </c>
      <c r="L98" s="43" t="str">
        <f t="array" ref="L98">IF(COUNTIF($J$6:$J$207,"?*")&lt;ROW(J98)-5,"",INDEX(J:J,SMALL(IF(J$6:J$207&lt;&gt;"",ROW(J$6:J$207)),ROWS(J$6:J98))))</f>
        <v/>
      </c>
      <c r="M98" s="43" t="str">
        <f t="array" ref="M98">IF(COUNTIF($J$6:$J$207,"?*")&lt;ROW(K98)-5,"",INDEX(K:K,SMALL(IF(K$6:K$207&lt;&gt;"",ROW(K$6:K$207)),ROWS(K$6:K98))))</f>
        <v/>
      </c>
    </row>
    <row r="99" spans="2:13" ht="15.75" x14ac:dyDescent="0.25">
      <c r="B99" s="63" t="e">
        <f t="array" ref="B99">IFERROR(SMALL(IF((COUNTIF($B$96:B98, $H$6:$H$62)=0)*ISNUMBER($H$6:$H$62), $H$6:$H$62, "A"), 1), INDEX($H$6:$H$62, MATCH(SMALL(IF(ISTEXT($H$6:$H$62)*(COUNTIF(B$96:$B98, $H$6:$H$62)=0), COUNTIF($H$6:$H$62, "&lt;"&amp;$H$6:$H$62), ""), 1), IF(ISTEXT($H$6:$H$62), COUNTIF($H$6:$H$62, "&lt;"&amp;$H$6:$H$62), ""), 0)))</f>
        <v>#NUM!</v>
      </c>
      <c r="C99" s="45" t="str">
        <f t="shared" si="8"/>
        <v/>
      </c>
      <c r="D99" s="48" t="str">
        <f t="shared" si="9"/>
        <v/>
      </c>
      <c r="E99" s="49">
        <f>IF(ISNUMBER(D99),SUM(D97:D99),0)</f>
        <v>0</v>
      </c>
      <c r="F99" s="26" t="str">
        <f>IF(OR(F98="Predominant Level Met",F97="Predominant Level Met",F97="Threshold Not Met"),"_",(IF(E99&gt;0.5001,"Predominant Level Met","_")))</f>
        <v>_</v>
      </c>
      <c r="J99" s="9" t="str">
        <f>IF(AND('Covered Services'!Q103&lt;&gt;1,'Covered Services'!E103="InPt, IN",'Covered Services'!B103&gt;0),'Covered Services'!B103,"")</f>
        <v/>
      </c>
      <c r="K99" s="76" t="str">
        <f>IF(J99="","",'Covered Services'!D103)</f>
        <v/>
      </c>
      <c r="L99" s="43" t="str">
        <f t="array" ref="L99">IF(COUNTIF($J$6:$J$207,"?*")&lt;ROW(J99)-5,"",INDEX(J:J,SMALL(IF(J$6:J$207&lt;&gt;"",ROW(J$6:J$207)),ROWS(J$6:J99))))</f>
        <v/>
      </c>
      <c r="M99" s="43" t="str">
        <f t="array" ref="M99">IF(COUNTIF($J$6:$J$207,"?*")&lt;ROW(K99)-5,"",INDEX(K:K,SMALL(IF(K$6:K$207&lt;&gt;"",ROW(K$6:K$207)),ROWS(K$6:K99))))</f>
        <v/>
      </c>
    </row>
    <row r="100" spans="2:13" ht="15.75" x14ac:dyDescent="0.25">
      <c r="B100" s="63" t="e">
        <f t="array" ref="B100">IFERROR(SMALL(IF((COUNTIF($B$96:B99, $H$6:$H$62)=0)*ISNUMBER($H$6:$H$62), $H$6:$H$62, "A"), 1), INDEX($H$6:$H$62, MATCH(SMALL(IF(ISTEXT($H$6:$H$62)*(COUNTIF(B$96:$B99, $H$6:$H$62)=0), COUNTIF($H$6:$H$62, "&lt;"&amp;$H$6:$H$62), ""), 1), IF(ISTEXT($H$6:$H$62), COUNTIF($H$6:$H$62, "&lt;"&amp;$H$6:$H$62), ""), 0)))</f>
        <v>#NUM!</v>
      </c>
      <c r="C100" s="45" t="str">
        <f t="shared" si="8"/>
        <v/>
      </c>
      <c r="D100" s="48" t="str">
        <f t="shared" si="9"/>
        <v/>
      </c>
      <c r="E100" s="49">
        <f>IF(ISNUMBER(D100),SUM(D97:D100),0)</f>
        <v>0</v>
      </c>
      <c r="F100" s="26" t="str">
        <f>IF(OR(F99="Predominant Level Met",F98="Predominant Level Met",F97="Predominant Level Met",F97="Threshold Not Met"),"_",(IF(E100&gt;0.5001,"Predominant Level Met","_")))</f>
        <v>_</v>
      </c>
      <c r="J100" s="9" t="str">
        <f>IF(AND('Covered Services'!Q104&lt;&gt;1,'Covered Services'!E104="InPt, IN",'Covered Services'!B104&gt;0),'Covered Services'!B104,"")</f>
        <v/>
      </c>
      <c r="K100" s="76" t="str">
        <f>IF(J100="","",'Covered Services'!D104)</f>
        <v/>
      </c>
      <c r="L100" s="43" t="str">
        <f t="array" ref="L100">IF(COUNTIF($J$6:$J$207,"?*")&lt;ROW(J100)-5,"",INDEX(J:J,SMALL(IF(J$6:J$207&lt;&gt;"",ROW(J$6:J$207)),ROWS(J$6:J100))))</f>
        <v/>
      </c>
      <c r="M100" s="43" t="str">
        <f t="array" ref="M100">IF(COUNTIF($J$6:$J$207,"?*")&lt;ROW(K100)-5,"",INDEX(K:K,SMALL(IF(K$6:K$207&lt;&gt;"",ROW(K$6:K$207)),ROWS(K$6:K100))))</f>
        <v/>
      </c>
    </row>
    <row r="101" spans="2:13" ht="15.75" x14ac:dyDescent="0.25">
      <c r="B101" s="63" t="e">
        <f t="array" ref="B101">IFERROR(SMALL(IF((COUNTIF($B$96:B100, $H$6:$H$62)=0)*ISNUMBER($H$6:$H$62), $H$6:$H$62, "A"), 1), INDEX($H$6:$H$62, MATCH(SMALL(IF(ISTEXT($H$6:$H$62)*(COUNTIF(B$96:$B100, $H$6:$H$62)=0), COUNTIF($H$6:$H$62, "&lt;"&amp;$H$6:$H$62), ""), 1), IF(ISTEXT($H$6:$H$62), COUNTIF($H$6:$H$62, "&lt;"&amp;$H$6:$H$62), ""), 0)))</f>
        <v>#NUM!</v>
      </c>
      <c r="C101" s="45" t="str">
        <f t="shared" si="8"/>
        <v/>
      </c>
      <c r="D101" s="48" t="str">
        <f t="shared" si="9"/>
        <v/>
      </c>
      <c r="E101" s="49">
        <f>IF(ISNUMBER(D101),SUM(D97:D101),0)</f>
        <v>0</v>
      </c>
      <c r="F101" s="26" t="str">
        <f>IF(OR(F100="Predominant Level Met",F99="Predominant Level Met",F98="Predominant Level Met",F97="Predominant Level Met",F97="Threshold Not Met"),"_",(IF(E101&gt;0.5001,"Predominant Level Met","_")))</f>
        <v>_</v>
      </c>
      <c r="J101" s="9" t="str">
        <f>IF(AND('Covered Services'!Q105&lt;&gt;1,'Covered Services'!E105="InPt, IN",'Covered Services'!B105&gt;0),'Covered Services'!B105,"")</f>
        <v/>
      </c>
      <c r="K101" s="76" t="str">
        <f>IF(J101="","",'Covered Services'!D105)</f>
        <v/>
      </c>
      <c r="L101" s="43" t="str">
        <f t="array" ref="L101">IF(COUNTIF($J$6:$J$207,"?*")&lt;ROW(J101)-5,"",INDEX(J:J,SMALL(IF(J$6:J$207&lt;&gt;"",ROW(J$6:J$207)),ROWS(J$6:J101))))</f>
        <v/>
      </c>
      <c r="M101" s="43" t="str">
        <f t="array" ref="M101">IF(COUNTIF($J$6:$J$207,"?*")&lt;ROW(K101)-5,"",INDEX(K:K,SMALL(IF(K$6:K$207&lt;&gt;"",ROW(K$6:K$207)),ROWS(K$6:K101))))</f>
        <v/>
      </c>
    </row>
    <row r="102" spans="2:13" ht="15.75" x14ac:dyDescent="0.25">
      <c r="B102" s="63" t="e">
        <f t="array" ref="B102">IFERROR(SMALL(IF((COUNTIF($B$96:B101, $H$6:$H$62)=0)*ISNUMBER($H$6:$H$62), $H$6:$H$62, "A"), 1), INDEX($H$6:$H$62, MATCH(SMALL(IF(ISTEXT($H$6:$H$62)*(COUNTIF(B$96:$B101, $H$6:$H$62)=0), COUNTIF($H$6:$H$62, "&lt;"&amp;$H$6:$H$62), ""), 1), IF(ISTEXT($H$6:$H$62), COUNTIF($H$6:$H$62, "&lt;"&amp;$H$6:$H$62), ""), 0)))</f>
        <v>#NUM!</v>
      </c>
      <c r="C102" s="45" t="str">
        <f t="shared" si="8"/>
        <v/>
      </c>
      <c r="D102" s="48" t="str">
        <f t="shared" si="9"/>
        <v/>
      </c>
      <c r="E102" s="49">
        <f>IF(ISNUMBER(D102),SUM(D97:D102),0)</f>
        <v>0</v>
      </c>
      <c r="F102" s="26" t="str">
        <f>IF(OR(F101="Predominant Level Met",F100="Predominant Level Met",F99="Predominant Level Met",F98="Predominant Level Met",F97="Predominant Level Met",F97="Threshold Not Met"),"_",(IF(E102&gt;0.5001,"Predominant Level Met","_")))</f>
        <v>_</v>
      </c>
      <c r="J102" s="9" t="str">
        <f>IF(AND('Covered Services'!Q106&lt;&gt;1,'Covered Services'!E106="InPt, IN",'Covered Services'!B106&gt;0),'Covered Services'!B106,"")</f>
        <v/>
      </c>
      <c r="K102" s="76" t="str">
        <f>IF(J102="","",'Covered Services'!D106)</f>
        <v/>
      </c>
      <c r="L102" s="43" t="str">
        <f t="array" ref="L102">IF(COUNTIF($J$6:$J$207,"?*")&lt;ROW(J102)-5,"",INDEX(J:J,SMALL(IF(J$6:J$207&lt;&gt;"",ROW(J$6:J$207)),ROWS(J$6:J102))))</f>
        <v/>
      </c>
      <c r="M102" s="43" t="str">
        <f t="array" ref="M102">IF(COUNTIF($J$6:$J$207,"?*")&lt;ROW(K102)-5,"",INDEX(K:K,SMALL(IF(K$6:K$207&lt;&gt;"",ROW(K$6:K$207)),ROWS(K$6:K102))))</f>
        <v/>
      </c>
    </row>
    <row r="103" spans="2:13" ht="16.5" thickBot="1" x14ac:dyDescent="0.3">
      <c r="B103" s="61" t="s">
        <v>35</v>
      </c>
      <c r="C103" s="30">
        <f>SUM(C97:C102)</f>
        <v>0</v>
      </c>
      <c r="D103" s="11"/>
      <c r="E103" s="11"/>
      <c r="F103" s="12"/>
      <c r="J103" s="9" t="str">
        <f>IF(AND('Covered Services'!Q107&lt;&gt;1,'Covered Services'!E107="InPt, IN",'Covered Services'!B107&gt;0),'Covered Services'!B107,"")</f>
        <v/>
      </c>
      <c r="K103" s="76" t="str">
        <f>IF(J103="","",'Covered Services'!D107)</f>
        <v/>
      </c>
      <c r="L103" s="43" t="str">
        <f t="array" ref="L103">IF(COUNTIF($J$6:$J$207,"?*")&lt;ROW(J103)-5,"",INDEX(J:J,SMALL(IF(J$6:J$207&lt;&gt;"",ROW(J$6:J$207)),ROWS(J$6:J103))))</f>
        <v/>
      </c>
      <c r="M103" s="43" t="str">
        <f t="array" ref="M103">IF(COUNTIF($J$6:$J$207,"?*")&lt;ROW(K103)-5,"",INDEX(K:K,SMALL(IF(K$6:K$207&lt;&gt;"",ROW(K$6:K$207)),ROWS(K$6:K103))))</f>
        <v/>
      </c>
    </row>
    <row r="104" spans="2:13" ht="16.5" thickBot="1" x14ac:dyDescent="0.3">
      <c r="B104" s="62"/>
      <c r="C104" s="27"/>
      <c r="D104" s="16"/>
      <c r="E104" s="16"/>
      <c r="F104" s="17"/>
      <c r="J104" s="9" t="str">
        <f>IF(AND('Covered Services'!Q108&lt;&gt;1,'Covered Services'!E108="InPt, IN",'Covered Services'!B108&gt;0),'Covered Services'!B108,"")</f>
        <v/>
      </c>
      <c r="K104" s="76" t="str">
        <f>IF(J104="","",'Covered Services'!D108)</f>
        <v/>
      </c>
      <c r="L104" s="43" t="str">
        <f t="array" ref="L104">IF(COUNTIF($J$6:$J$207,"?*")&lt;ROW(J104)-5,"",INDEX(J:J,SMALL(IF(J$6:J$207&lt;&gt;"",ROW(J$6:J$207)),ROWS(J$6:J104))))</f>
        <v/>
      </c>
      <c r="M104" s="43" t="str">
        <f t="array" ref="M104">IF(COUNTIF($J$6:$J$207,"?*")&lt;ROW(K104)-5,"",INDEX(K:K,SMALL(IF(K$6:K$207&lt;&gt;"",ROW(K$6:K$207)),ROWS(K$6:K104))))</f>
        <v/>
      </c>
    </row>
    <row r="105" spans="2:13" x14ac:dyDescent="0.25">
      <c r="B105" s="11"/>
      <c r="C105" s="11"/>
      <c r="D105" s="11"/>
      <c r="E105" s="11"/>
      <c r="F105" s="11"/>
      <c r="J105" s="9" t="str">
        <f>IF(AND('Covered Services'!Q109&lt;&gt;1,'Covered Services'!E109="InPt, IN",'Covered Services'!B109&gt;0),'Covered Services'!B109,"")</f>
        <v/>
      </c>
      <c r="K105" s="76" t="str">
        <f>IF(J105="","",'Covered Services'!D109)</f>
        <v/>
      </c>
      <c r="L105" s="43" t="str">
        <f t="array" ref="L105">IF(COUNTIF($J$6:$J$207,"?*")&lt;ROW(J105)-5,"",INDEX(J:J,SMALL(IF(J$6:J$207&lt;&gt;"",ROW(J$6:J$207)),ROWS(J$6:J105))))</f>
        <v/>
      </c>
      <c r="M105" s="43" t="str">
        <f t="array" ref="M105">IF(COUNTIF($J$6:$J$207,"?*")&lt;ROW(K105)-5,"",INDEX(K:K,SMALL(IF(K$6:K$207&lt;&gt;"",ROW(K$6:K$207)),ROWS(K$6:K105))))</f>
        <v/>
      </c>
    </row>
    <row r="106" spans="2:13" x14ac:dyDescent="0.25">
      <c r="B106" s="11"/>
      <c r="C106" s="11"/>
      <c r="D106" s="11"/>
      <c r="E106" s="11"/>
      <c r="F106" s="11"/>
      <c r="J106" s="9" t="str">
        <f>IF(AND('Covered Services'!Q110&lt;&gt;1,'Covered Services'!E110="InPt, IN",'Covered Services'!B110&gt;0),'Covered Services'!B110,"")</f>
        <v/>
      </c>
      <c r="K106" s="76" t="str">
        <f>IF(J106="","",'Covered Services'!D110)</f>
        <v/>
      </c>
      <c r="L106" s="43" t="str">
        <f t="array" ref="L106">IF(COUNTIF($J$6:$J$207,"?*")&lt;ROW(J106)-5,"",INDEX(J:J,SMALL(IF(J$6:J$207&lt;&gt;"",ROW(J$6:J$207)),ROWS(J$6:J106))))</f>
        <v/>
      </c>
      <c r="M106" s="43" t="str">
        <f t="array" ref="M106">IF(COUNTIF($J$6:$J$207,"?*")&lt;ROW(K106)-5,"",INDEX(K:K,SMALL(IF(K$6:K$207&lt;&gt;"",ROW(K$6:K$207)),ROWS(K$6:K106))))</f>
        <v/>
      </c>
    </row>
    <row r="107" spans="2:13" x14ac:dyDescent="0.25">
      <c r="B107" s="11"/>
      <c r="C107" s="11"/>
      <c r="D107" s="11"/>
      <c r="E107" s="11"/>
      <c r="F107" s="11"/>
      <c r="J107" s="9" t="str">
        <f>IF(AND('Covered Services'!Q111&lt;&gt;1,'Covered Services'!E111="InPt, IN",'Covered Services'!B111&gt;0),'Covered Services'!B111,"")</f>
        <v/>
      </c>
      <c r="K107" s="76" t="str">
        <f>IF(J107="","",'Covered Services'!D111)</f>
        <v/>
      </c>
      <c r="L107" s="43" t="str">
        <f t="array" ref="L107">IF(COUNTIF($J$6:$J$207,"?*")&lt;ROW(J107)-5,"",INDEX(J:J,SMALL(IF(J$6:J$207&lt;&gt;"",ROW(J$6:J$207)),ROWS(J$6:J107))))</f>
        <v/>
      </c>
      <c r="M107" s="43" t="str">
        <f t="array" ref="M107">IF(COUNTIF($J$6:$J$207,"?*")&lt;ROW(K107)-5,"",INDEX(K:K,SMALL(IF(K$6:K$207&lt;&gt;"",ROW(K$6:K$207)),ROWS(K$6:K107))))</f>
        <v/>
      </c>
    </row>
    <row r="108" spans="2:13" x14ac:dyDescent="0.25">
      <c r="J108" s="9" t="str">
        <f>IF(AND('Covered Services'!Q112&lt;&gt;1,'Covered Services'!E112="InPt, IN",'Covered Services'!B112&gt;0),'Covered Services'!B112,"")</f>
        <v/>
      </c>
      <c r="K108" s="76" t="str">
        <f>IF(J108="","",'Covered Services'!D112)</f>
        <v/>
      </c>
      <c r="L108" s="43" t="str">
        <f t="array" ref="L108">IF(COUNTIF($J$6:$J$207,"?*")&lt;ROW(J108)-5,"",INDEX(J:J,SMALL(IF(J$6:J$207&lt;&gt;"",ROW(J$6:J$207)),ROWS(J$6:J108))))</f>
        <v/>
      </c>
      <c r="M108" s="43" t="str">
        <f t="array" ref="M108">IF(COUNTIF($J$6:$J$207,"?*")&lt;ROW(K108)-5,"",INDEX(K:K,SMALL(IF(K$6:K$207&lt;&gt;"",ROW(K$6:K$207)),ROWS(K$6:K108))))</f>
        <v/>
      </c>
    </row>
    <row r="109" spans="2:13" x14ac:dyDescent="0.25">
      <c r="J109" s="9" t="str">
        <f>IF(AND('Covered Services'!Q113&lt;&gt;1,'Covered Services'!E113="InPt, IN",'Covered Services'!B113&gt;0),'Covered Services'!B113,"")</f>
        <v/>
      </c>
      <c r="K109" s="76" t="str">
        <f>IF(J109="","",'Covered Services'!D113)</f>
        <v/>
      </c>
      <c r="L109" s="43" t="str">
        <f t="array" ref="L109">IF(COUNTIF($J$6:$J$207,"?*")&lt;ROW(J109)-5,"",INDEX(J:J,SMALL(IF(J$6:J$207&lt;&gt;"",ROW(J$6:J$207)),ROWS(J$6:J109))))</f>
        <v/>
      </c>
      <c r="M109" s="43" t="str">
        <f t="array" ref="M109">IF(COUNTIF($J$6:$J$207,"?*")&lt;ROW(K109)-5,"",INDEX(K:K,SMALL(IF(K$6:K$207&lt;&gt;"",ROW(K$6:K$207)),ROWS(K$6:K109))))</f>
        <v/>
      </c>
    </row>
    <row r="110" spans="2:13" x14ac:dyDescent="0.25">
      <c r="J110" s="9" t="str">
        <f>IF(AND('Covered Services'!Q114&lt;&gt;1,'Covered Services'!E114="InPt, IN",'Covered Services'!B114&gt;0),'Covered Services'!B114,"")</f>
        <v/>
      </c>
      <c r="K110" s="76" t="str">
        <f>IF(J110="","",'Covered Services'!D114)</f>
        <v/>
      </c>
      <c r="L110" s="43" t="str">
        <f t="array" ref="L110">IF(COUNTIF($J$6:$J$207,"?*")&lt;ROW(J110)-5,"",INDEX(J:J,SMALL(IF(J$6:J$207&lt;&gt;"",ROW(J$6:J$207)),ROWS(J$6:J110))))</f>
        <v/>
      </c>
      <c r="M110" s="43" t="str">
        <f t="array" ref="M110">IF(COUNTIF($J$6:$J$207,"?*")&lt;ROW(K110)-5,"",INDEX(K:K,SMALL(IF(K$6:K$207&lt;&gt;"",ROW(K$6:K$207)),ROWS(K$6:K110))))</f>
        <v/>
      </c>
    </row>
    <row r="111" spans="2:13" x14ac:dyDescent="0.25">
      <c r="J111" s="9" t="str">
        <f>IF(AND('Covered Services'!Q115&lt;&gt;1,'Covered Services'!E115="InPt, IN",'Covered Services'!B115&gt;0),'Covered Services'!B115,"")</f>
        <v/>
      </c>
      <c r="K111" s="76" t="str">
        <f>IF(J111="","",'Covered Services'!D115)</f>
        <v/>
      </c>
      <c r="L111" s="43" t="str">
        <f t="array" ref="L111">IF(COUNTIF($J$6:$J$207,"?*")&lt;ROW(J111)-5,"",INDEX(J:J,SMALL(IF(J$6:J$207&lt;&gt;"",ROW(J$6:J$207)),ROWS(J$6:J111))))</f>
        <v/>
      </c>
      <c r="M111" s="43" t="str">
        <f t="array" ref="M111">IF(COUNTIF($J$6:$J$207,"?*")&lt;ROW(K111)-5,"",INDEX(K:K,SMALL(IF(K$6:K$207&lt;&gt;"",ROW(K$6:K$207)),ROWS(K$6:K111))))</f>
        <v/>
      </c>
    </row>
    <row r="112" spans="2:13" x14ac:dyDescent="0.25">
      <c r="J112" s="9" t="str">
        <f>IF(AND('Covered Services'!Q116&lt;&gt;1,'Covered Services'!E116="InPt, IN",'Covered Services'!B116&gt;0),'Covered Services'!B116,"")</f>
        <v/>
      </c>
      <c r="K112" s="76" t="str">
        <f>IF(J112="","",'Covered Services'!D116)</f>
        <v/>
      </c>
      <c r="L112" s="43" t="str">
        <f t="array" ref="L112">IF(COUNTIF($J$6:$J$207,"?*")&lt;ROW(J112)-5,"",INDEX(J:J,SMALL(IF(J$6:J$207&lt;&gt;"",ROW(J$6:J$207)),ROWS(J$6:J112))))</f>
        <v/>
      </c>
      <c r="M112" s="43" t="str">
        <f t="array" ref="M112">IF(COUNTIF($J$6:$J$207,"?*")&lt;ROW(K112)-5,"",INDEX(K:K,SMALL(IF(K$6:K$207&lt;&gt;"",ROW(K$6:K$207)),ROWS(K$6:K112))))</f>
        <v/>
      </c>
    </row>
    <row r="113" spans="10:13" x14ac:dyDescent="0.25">
      <c r="J113" s="9" t="str">
        <f>IF(AND('Covered Services'!Q117&lt;&gt;1,'Covered Services'!E117="InPt, IN",'Covered Services'!B117&gt;0),'Covered Services'!B117,"")</f>
        <v/>
      </c>
      <c r="K113" s="76" t="str">
        <f>IF(J113="","",'Covered Services'!D117)</f>
        <v/>
      </c>
      <c r="L113" s="43" t="str">
        <f t="array" ref="L113">IF(COUNTIF($J$6:$J$207,"?*")&lt;ROW(J113)-5,"",INDEX(J:J,SMALL(IF(J$6:J$207&lt;&gt;"",ROW(J$6:J$207)),ROWS(J$6:J113))))</f>
        <v/>
      </c>
      <c r="M113" s="43" t="str">
        <f t="array" ref="M113">IF(COUNTIF($J$6:$J$207,"?*")&lt;ROW(K113)-5,"",INDEX(K:K,SMALL(IF(K$6:K$207&lt;&gt;"",ROW(K$6:K$207)),ROWS(K$6:K113))))</f>
        <v/>
      </c>
    </row>
    <row r="114" spans="10:13" x14ac:dyDescent="0.25">
      <c r="J114" s="9" t="str">
        <f>IF(AND('Covered Services'!Q118&lt;&gt;1,'Covered Services'!E118="InPt, IN",'Covered Services'!B118&gt;0),'Covered Services'!B118,"")</f>
        <v/>
      </c>
      <c r="K114" s="76" t="str">
        <f>IF(J114="","",'Covered Services'!D118)</f>
        <v/>
      </c>
      <c r="L114" s="43" t="str">
        <f t="array" ref="L114">IF(COUNTIF($J$6:$J$207,"?*")&lt;ROW(J114)-5,"",INDEX(J:J,SMALL(IF(J$6:J$207&lt;&gt;"",ROW(J$6:J$207)),ROWS(J$6:J114))))</f>
        <v/>
      </c>
      <c r="M114" s="43" t="str">
        <f t="array" ref="M114">IF(COUNTIF($J$6:$J$207,"?*")&lt;ROW(K114)-5,"",INDEX(K:K,SMALL(IF(K$6:K$207&lt;&gt;"",ROW(K$6:K$207)),ROWS(K$6:K114))))</f>
        <v/>
      </c>
    </row>
    <row r="115" spans="10:13" x14ac:dyDescent="0.25">
      <c r="J115" s="9" t="str">
        <f>IF(AND('Covered Services'!Q119&lt;&gt;1,'Covered Services'!E119="InPt, IN",'Covered Services'!B119&gt;0),'Covered Services'!B119,"")</f>
        <v/>
      </c>
      <c r="K115" s="76" t="str">
        <f>IF(J115="","",'Covered Services'!D119)</f>
        <v/>
      </c>
      <c r="L115" s="43" t="str">
        <f t="array" ref="L115">IF(COUNTIF($J$6:$J$207,"?*")&lt;ROW(J115)-5,"",INDEX(J:J,SMALL(IF(J$6:J$207&lt;&gt;"",ROW(J$6:J$207)),ROWS(J$6:J115))))</f>
        <v/>
      </c>
      <c r="M115" s="43" t="str">
        <f t="array" ref="M115">IF(COUNTIF($J$6:$J$207,"?*")&lt;ROW(K115)-5,"",INDEX(K:K,SMALL(IF(K$6:K$207&lt;&gt;"",ROW(K$6:K$207)),ROWS(K$6:K115))))</f>
        <v/>
      </c>
    </row>
    <row r="116" spans="10:13" x14ac:dyDescent="0.25">
      <c r="J116" s="9" t="str">
        <f>IF(AND('Covered Services'!Q120&lt;&gt;1,'Covered Services'!E120="InPt, IN",'Covered Services'!B120&gt;0),'Covered Services'!B120,"")</f>
        <v/>
      </c>
      <c r="K116" s="76" t="str">
        <f>IF(J116="","",'Covered Services'!D120)</f>
        <v/>
      </c>
      <c r="L116" s="43" t="str">
        <f t="array" ref="L116">IF(COUNTIF($J$6:$J$207,"?*")&lt;ROW(J116)-5,"",INDEX(J:J,SMALL(IF(J$6:J$207&lt;&gt;"",ROW(J$6:J$207)),ROWS(J$6:J116))))</f>
        <v/>
      </c>
      <c r="M116" s="43" t="str">
        <f t="array" ref="M116">IF(COUNTIF($J$6:$J$207,"?*")&lt;ROW(K116)-5,"",INDEX(K:K,SMALL(IF(K$6:K$207&lt;&gt;"",ROW(K$6:K$207)),ROWS(K$6:K116))))</f>
        <v/>
      </c>
    </row>
    <row r="117" spans="10:13" x14ac:dyDescent="0.25">
      <c r="J117" s="9" t="str">
        <f>IF(AND('Covered Services'!Q121&lt;&gt;1,'Covered Services'!E121="InPt, IN",'Covered Services'!B121&gt;0),'Covered Services'!B121,"")</f>
        <v/>
      </c>
      <c r="K117" s="76" t="str">
        <f>IF(J117="","",'Covered Services'!D121)</f>
        <v/>
      </c>
      <c r="L117" s="43" t="str">
        <f t="array" ref="L117">IF(COUNTIF($J$6:$J$207,"?*")&lt;ROW(J117)-5,"",INDEX(J:J,SMALL(IF(J$6:J$207&lt;&gt;"",ROW(J$6:J$207)),ROWS(J$6:J117))))</f>
        <v/>
      </c>
      <c r="M117" s="43" t="str">
        <f t="array" ref="M117">IF(COUNTIF($J$6:$J$207,"?*")&lt;ROW(K117)-5,"",INDEX(K:K,SMALL(IF(K$6:K$207&lt;&gt;"",ROW(K$6:K$207)),ROWS(K$6:K117))))</f>
        <v/>
      </c>
    </row>
    <row r="118" spans="10:13" x14ac:dyDescent="0.25">
      <c r="J118" s="9" t="str">
        <f>IF(AND('Covered Services'!Q122&lt;&gt;1,'Covered Services'!E122="InPt, IN",'Covered Services'!B122&gt;0),'Covered Services'!B122,"")</f>
        <v/>
      </c>
      <c r="K118" s="76" t="str">
        <f>IF(J118="","",'Covered Services'!D122)</f>
        <v/>
      </c>
      <c r="L118" s="43" t="str">
        <f t="array" ref="L118">IF(COUNTIF($J$6:$J$207,"?*")&lt;ROW(J118)-5,"",INDEX(J:J,SMALL(IF(J$6:J$207&lt;&gt;"",ROW(J$6:J$207)),ROWS(J$6:J118))))</f>
        <v/>
      </c>
      <c r="M118" s="43" t="str">
        <f t="array" ref="M118">IF(COUNTIF($J$6:$J$207,"?*")&lt;ROW(K118)-5,"",INDEX(K:K,SMALL(IF(K$6:K$207&lt;&gt;"",ROW(K$6:K$207)),ROWS(K$6:K118))))</f>
        <v/>
      </c>
    </row>
    <row r="119" spans="10:13" x14ac:dyDescent="0.25">
      <c r="J119" s="9" t="str">
        <f>IF(AND('Covered Services'!Q123&lt;&gt;1,'Covered Services'!E123="InPt, IN",'Covered Services'!B123&gt;0),'Covered Services'!B123,"")</f>
        <v/>
      </c>
      <c r="K119" s="76" t="str">
        <f>IF(J119="","",'Covered Services'!D123)</f>
        <v/>
      </c>
      <c r="L119" s="43" t="str">
        <f t="array" ref="L119">IF(COUNTIF($J$6:$J$207,"?*")&lt;ROW(J119)-5,"",INDEX(J:J,SMALL(IF(J$6:J$207&lt;&gt;"",ROW(J$6:J$207)),ROWS(J$6:J119))))</f>
        <v/>
      </c>
      <c r="M119" s="43" t="str">
        <f t="array" ref="M119">IF(COUNTIF($J$6:$J$207,"?*")&lt;ROW(K119)-5,"",INDEX(K:K,SMALL(IF(K$6:K$207&lt;&gt;"",ROW(K$6:K$207)),ROWS(K$6:K119))))</f>
        <v/>
      </c>
    </row>
    <row r="120" spans="10:13" x14ac:dyDescent="0.25">
      <c r="J120" s="9" t="str">
        <f>IF(AND('Covered Services'!Q124&lt;&gt;1,'Covered Services'!E124="InPt, IN",'Covered Services'!B124&gt;0),'Covered Services'!B124,"")</f>
        <v/>
      </c>
      <c r="K120" s="76" t="str">
        <f>IF(J120="","",'Covered Services'!D124)</f>
        <v/>
      </c>
      <c r="L120" s="43" t="str">
        <f t="array" ref="L120">IF(COUNTIF($J$6:$J$207,"?*")&lt;ROW(J120)-5,"",INDEX(J:J,SMALL(IF(J$6:J$207&lt;&gt;"",ROW(J$6:J$207)),ROWS(J$6:J120))))</f>
        <v/>
      </c>
      <c r="M120" s="43" t="str">
        <f t="array" ref="M120">IF(COUNTIF($J$6:$J$207,"?*")&lt;ROW(K120)-5,"",INDEX(K:K,SMALL(IF(K$6:K$207&lt;&gt;"",ROW(K$6:K$207)),ROWS(K$6:K120))))</f>
        <v/>
      </c>
    </row>
    <row r="121" spans="10:13" x14ac:dyDescent="0.25">
      <c r="J121" s="9" t="str">
        <f>IF(AND('Covered Services'!Q125&lt;&gt;1,'Covered Services'!E125="InPt, IN",'Covered Services'!B125&gt;0),'Covered Services'!B125,"")</f>
        <v/>
      </c>
      <c r="K121" s="76" t="str">
        <f>IF(J121="","",'Covered Services'!D125)</f>
        <v/>
      </c>
      <c r="L121" s="43" t="str">
        <f t="array" ref="L121">IF(COUNTIF($J$6:$J$207,"?*")&lt;ROW(J121)-5,"",INDEX(J:J,SMALL(IF(J$6:J$207&lt;&gt;"",ROW(J$6:J$207)),ROWS(J$6:J121))))</f>
        <v/>
      </c>
      <c r="M121" s="43" t="str">
        <f t="array" ref="M121">IF(COUNTIF($J$6:$J$207,"?*")&lt;ROW(K121)-5,"",INDEX(K:K,SMALL(IF(K$6:K$207&lt;&gt;"",ROW(K$6:K$207)),ROWS(K$6:K121))))</f>
        <v/>
      </c>
    </row>
    <row r="122" spans="10:13" x14ac:dyDescent="0.25">
      <c r="J122" s="9" t="str">
        <f>IF(AND('Covered Services'!Q126&lt;&gt;1,'Covered Services'!E126="InPt, IN",'Covered Services'!B126&gt;0),'Covered Services'!B126,"")</f>
        <v/>
      </c>
      <c r="K122" s="76" t="str">
        <f>IF(J122="","",'Covered Services'!D126)</f>
        <v/>
      </c>
      <c r="L122" s="43" t="str">
        <f t="array" ref="L122">IF(COUNTIF($J$6:$J$207,"?*")&lt;ROW(J122)-5,"",INDEX(J:J,SMALL(IF(J$6:J$207&lt;&gt;"",ROW(J$6:J$207)),ROWS(J$6:J122))))</f>
        <v/>
      </c>
      <c r="M122" s="43" t="str">
        <f t="array" ref="M122">IF(COUNTIF($J$6:$J$207,"?*")&lt;ROW(K122)-5,"",INDEX(K:K,SMALL(IF(K$6:K$207&lt;&gt;"",ROW(K$6:K$207)),ROWS(K$6:K122))))</f>
        <v/>
      </c>
    </row>
    <row r="123" spans="10:13" x14ac:dyDescent="0.25">
      <c r="J123" s="9" t="str">
        <f>IF(AND('Covered Services'!Q127&lt;&gt;1,'Covered Services'!E127="InPt, IN",'Covered Services'!B127&gt;0),'Covered Services'!B127,"")</f>
        <v/>
      </c>
      <c r="K123" s="76" t="str">
        <f>IF(J123="","",'Covered Services'!D127)</f>
        <v/>
      </c>
      <c r="L123" s="43" t="str">
        <f t="array" ref="L123">IF(COUNTIF($J$6:$J$207,"?*")&lt;ROW(J123)-5,"",INDEX(J:J,SMALL(IF(J$6:J$207&lt;&gt;"",ROW(J$6:J$207)),ROWS(J$6:J123))))</f>
        <v/>
      </c>
      <c r="M123" s="43" t="str">
        <f t="array" ref="M123">IF(COUNTIF($J$6:$J$207,"?*")&lt;ROW(K123)-5,"",INDEX(K:K,SMALL(IF(K$6:K$207&lt;&gt;"",ROW(K$6:K$207)),ROWS(K$6:K123))))</f>
        <v/>
      </c>
    </row>
    <row r="124" spans="10:13" x14ac:dyDescent="0.25">
      <c r="J124" s="9" t="str">
        <f>IF(AND('Covered Services'!Q128&lt;&gt;1,'Covered Services'!E128="InPt, IN",'Covered Services'!B128&gt;0),'Covered Services'!B128,"")</f>
        <v/>
      </c>
      <c r="K124" s="76" t="str">
        <f>IF(J124="","",'Covered Services'!D128)</f>
        <v/>
      </c>
      <c r="L124" s="43" t="str">
        <f t="array" ref="L124">IF(COUNTIF($J$6:$J$207,"?*")&lt;ROW(J124)-5,"",INDEX(J:J,SMALL(IF(J$6:J$207&lt;&gt;"",ROW(J$6:J$207)),ROWS(J$6:J124))))</f>
        <v/>
      </c>
      <c r="M124" s="43" t="str">
        <f t="array" ref="M124">IF(COUNTIF($J$6:$J$207,"?*")&lt;ROW(K124)-5,"",INDEX(K:K,SMALL(IF(K$6:K$207&lt;&gt;"",ROW(K$6:K$207)),ROWS(K$6:K124))))</f>
        <v/>
      </c>
    </row>
    <row r="125" spans="10:13" x14ac:dyDescent="0.25">
      <c r="J125" s="9" t="str">
        <f>IF(AND('Covered Services'!Q129&lt;&gt;1,'Covered Services'!E129="InPt, IN",'Covered Services'!B129&gt;0),'Covered Services'!B129,"")</f>
        <v/>
      </c>
      <c r="K125" s="76" t="str">
        <f>IF(J125="","",'Covered Services'!D129)</f>
        <v/>
      </c>
      <c r="L125" s="43" t="str">
        <f t="array" ref="L125">IF(COUNTIF($J$6:$J$207,"?*")&lt;ROW(J125)-5,"",INDEX(J:J,SMALL(IF(J$6:J$207&lt;&gt;"",ROW(J$6:J$207)),ROWS(J$6:J125))))</f>
        <v/>
      </c>
      <c r="M125" s="43" t="str">
        <f t="array" ref="M125">IF(COUNTIF($J$6:$J$207,"?*")&lt;ROW(K125)-5,"",INDEX(K:K,SMALL(IF(K$6:K$207&lt;&gt;"",ROW(K$6:K$207)),ROWS(K$6:K125))))</f>
        <v/>
      </c>
    </row>
    <row r="126" spans="10:13" x14ac:dyDescent="0.25">
      <c r="J126" s="9" t="str">
        <f>IF(AND('Covered Services'!Q130&lt;&gt;1,'Covered Services'!E130="InPt, IN",'Covered Services'!B130&gt;0),'Covered Services'!B130,"")</f>
        <v/>
      </c>
      <c r="K126" s="76" t="str">
        <f>IF(J126="","",'Covered Services'!D130)</f>
        <v/>
      </c>
      <c r="L126" s="43" t="str">
        <f t="array" ref="L126">IF(COUNTIF($J$6:$J$207,"?*")&lt;ROW(J126)-5,"",INDEX(J:J,SMALL(IF(J$6:J$207&lt;&gt;"",ROW(J$6:J$207)),ROWS(J$6:J126))))</f>
        <v/>
      </c>
      <c r="M126" s="43" t="str">
        <f t="array" ref="M126">IF(COUNTIF($J$6:$J$207,"?*")&lt;ROW(K126)-5,"",INDEX(K:K,SMALL(IF(K$6:K$207&lt;&gt;"",ROW(K$6:K$207)),ROWS(K$6:K126))))</f>
        <v/>
      </c>
    </row>
    <row r="127" spans="10:13" x14ac:dyDescent="0.25">
      <c r="J127" s="9" t="str">
        <f>IF(AND('Covered Services'!Q131&lt;&gt;1,'Covered Services'!E131="InPt, IN",'Covered Services'!B131&gt;0),'Covered Services'!B131,"")</f>
        <v/>
      </c>
      <c r="K127" s="76" t="str">
        <f>IF(J127="","",'Covered Services'!D131)</f>
        <v/>
      </c>
      <c r="L127" s="43" t="str">
        <f t="array" ref="L127">IF(COUNTIF($J$6:$J$207,"?*")&lt;ROW(J127)-5,"",INDEX(J:J,SMALL(IF(J$6:J$207&lt;&gt;"",ROW(J$6:J$207)),ROWS(J$6:J127))))</f>
        <v/>
      </c>
      <c r="M127" s="43" t="str">
        <f t="array" ref="M127">IF(COUNTIF($J$6:$J$207,"?*")&lt;ROW(K127)-5,"",INDEX(K:K,SMALL(IF(K$6:K$207&lt;&gt;"",ROW(K$6:K$207)),ROWS(K$6:K127))))</f>
        <v/>
      </c>
    </row>
    <row r="128" spans="10:13" x14ac:dyDescent="0.25">
      <c r="J128" s="9" t="str">
        <f>IF(AND('Covered Services'!Q132&lt;&gt;1,'Covered Services'!E132="InPt, IN",'Covered Services'!B132&gt;0),'Covered Services'!B132,"")</f>
        <v/>
      </c>
      <c r="K128" s="76" t="str">
        <f>IF(J128="","",'Covered Services'!D132)</f>
        <v/>
      </c>
      <c r="L128" s="43" t="str">
        <f t="array" ref="L128">IF(COUNTIF($J$6:$J$207,"?*")&lt;ROW(J128)-5,"",INDEX(J:J,SMALL(IF(J$6:J$207&lt;&gt;"",ROW(J$6:J$207)),ROWS(J$6:J128))))</f>
        <v/>
      </c>
      <c r="M128" s="43" t="str">
        <f t="array" ref="M128">IF(COUNTIF($J$6:$J$207,"?*")&lt;ROW(K128)-5,"",INDEX(K:K,SMALL(IF(K$6:K$207&lt;&gt;"",ROW(K$6:K$207)),ROWS(K$6:K128))))</f>
        <v/>
      </c>
    </row>
    <row r="129" spans="10:13" x14ac:dyDescent="0.25">
      <c r="J129" s="9" t="str">
        <f>IF(AND('Covered Services'!Q133&lt;&gt;1,'Covered Services'!E133="InPt, IN",'Covered Services'!B133&gt;0),'Covered Services'!B133,"")</f>
        <v/>
      </c>
      <c r="K129" s="76" t="str">
        <f>IF(J129="","",'Covered Services'!D133)</f>
        <v/>
      </c>
      <c r="L129" s="43" t="str">
        <f t="array" ref="L129">IF(COUNTIF($J$6:$J$207,"?*")&lt;ROW(J129)-5,"",INDEX(J:J,SMALL(IF(J$6:J$207&lt;&gt;"",ROW(J$6:J$207)),ROWS(J$6:J129))))</f>
        <v/>
      </c>
      <c r="M129" s="43" t="str">
        <f t="array" ref="M129">IF(COUNTIF($J$6:$J$207,"?*")&lt;ROW(K129)-5,"",INDEX(K:K,SMALL(IF(K$6:K$207&lt;&gt;"",ROW(K$6:K$207)),ROWS(K$6:K129))))</f>
        <v/>
      </c>
    </row>
    <row r="130" spans="10:13" x14ac:dyDescent="0.25">
      <c r="J130" s="9" t="str">
        <f>IF(AND('Covered Services'!Q134&lt;&gt;1,'Covered Services'!E134="InPt, IN",'Covered Services'!B134&gt;0),'Covered Services'!B134,"")</f>
        <v/>
      </c>
      <c r="K130" s="76" t="str">
        <f>IF(J130="","",'Covered Services'!D134)</f>
        <v/>
      </c>
      <c r="L130" s="43" t="str">
        <f t="array" ref="L130">IF(COUNTIF($J$6:$J$207,"?*")&lt;ROW(J130)-5,"",INDEX(J:J,SMALL(IF(J$6:J$207&lt;&gt;"",ROW(J$6:J$207)),ROWS(J$6:J130))))</f>
        <v/>
      </c>
      <c r="M130" s="43" t="str">
        <f t="array" ref="M130">IF(COUNTIF($J$6:$J$207,"?*")&lt;ROW(K130)-5,"",INDEX(K:K,SMALL(IF(K$6:K$207&lt;&gt;"",ROW(K$6:K$207)),ROWS(K$6:K130))))</f>
        <v/>
      </c>
    </row>
    <row r="131" spans="10:13" x14ac:dyDescent="0.25">
      <c r="J131" s="9" t="str">
        <f>IF(AND('Covered Services'!Q135&lt;&gt;1,'Covered Services'!E135="InPt, IN",'Covered Services'!B135&gt;0),'Covered Services'!B135,"")</f>
        <v/>
      </c>
      <c r="K131" s="76" t="str">
        <f>IF(J131="","",'Covered Services'!D135)</f>
        <v/>
      </c>
      <c r="L131" s="43" t="str">
        <f t="array" ref="L131">IF(COUNTIF($J$6:$J$207,"?*")&lt;ROW(J131)-5,"",INDEX(J:J,SMALL(IF(J$6:J$207&lt;&gt;"",ROW(J$6:J$207)),ROWS(J$6:J131))))</f>
        <v/>
      </c>
      <c r="M131" s="43" t="str">
        <f t="array" ref="M131">IF(COUNTIF($J$6:$J$207,"?*")&lt;ROW(K131)-5,"",INDEX(K:K,SMALL(IF(K$6:K$207&lt;&gt;"",ROW(K$6:K$207)),ROWS(K$6:K131))))</f>
        <v/>
      </c>
    </row>
    <row r="132" spans="10:13" x14ac:dyDescent="0.25">
      <c r="J132" s="9" t="str">
        <f>IF(AND('Covered Services'!Q136&lt;&gt;1,'Covered Services'!E136="InPt, IN",'Covered Services'!B136&gt;0),'Covered Services'!B136,"")</f>
        <v/>
      </c>
      <c r="K132" s="76" t="str">
        <f>IF(J132="","",'Covered Services'!D136)</f>
        <v/>
      </c>
      <c r="L132" s="43" t="str">
        <f t="array" ref="L132">IF(COUNTIF($J$6:$J$207,"?*")&lt;ROW(J132)-5,"",INDEX(J:J,SMALL(IF(J$6:J$207&lt;&gt;"",ROW(J$6:J$207)),ROWS(J$6:J132))))</f>
        <v/>
      </c>
      <c r="M132" s="43" t="str">
        <f t="array" ref="M132">IF(COUNTIF($J$6:$J$207,"?*")&lt;ROW(K132)-5,"",INDEX(K:K,SMALL(IF(K$6:K$207&lt;&gt;"",ROW(K$6:K$207)),ROWS(K$6:K132))))</f>
        <v/>
      </c>
    </row>
    <row r="133" spans="10:13" x14ac:dyDescent="0.25">
      <c r="J133" s="9" t="str">
        <f>IF(AND('Covered Services'!Q137&lt;&gt;1,'Covered Services'!E137="InPt, IN",'Covered Services'!B137&gt;0),'Covered Services'!B137,"")</f>
        <v/>
      </c>
      <c r="K133" s="76" t="str">
        <f>IF(J133="","",'Covered Services'!D137)</f>
        <v/>
      </c>
      <c r="L133" s="43" t="str">
        <f t="array" ref="L133">IF(COUNTIF($J$6:$J$207,"?*")&lt;ROW(J133)-5,"",INDEX(J:J,SMALL(IF(J$6:J$207&lt;&gt;"",ROW(J$6:J$207)),ROWS(J$6:J133))))</f>
        <v/>
      </c>
      <c r="M133" s="43" t="str">
        <f t="array" ref="M133">IF(COUNTIF($J$6:$J$207,"?*")&lt;ROW(K133)-5,"",INDEX(K:K,SMALL(IF(K$6:K$207&lt;&gt;"",ROW(K$6:K$207)),ROWS(K$6:K133))))</f>
        <v/>
      </c>
    </row>
    <row r="134" spans="10:13" x14ac:dyDescent="0.25">
      <c r="J134" s="9" t="str">
        <f>IF(AND('Covered Services'!Q138&lt;&gt;1,'Covered Services'!E138="InPt, IN",'Covered Services'!B138&gt;0),'Covered Services'!B138,"")</f>
        <v/>
      </c>
      <c r="K134" s="76" t="str">
        <f>IF(J134="","",'Covered Services'!D138)</f>
        <v/>
      </c>
      <c r="L134" s="43" t="str">
        <f t="array" ref="L134">IF(COUNTIF($J$6:$J$207,"?*")&lt;ROW(J134)-5,"",INDEX(J:J,SMALL(IF(J$6:J$207&lt;&gt;"",ROW(J$6:J$207)),ROWS(J$6:J134))))</f>
        <v/>
      </c>
      <c r="M134" s="43" t="str">
        <f t="array" ref="M134">IF(COUNTIF($J$6:$J$207,"?*")&lt;ROW(K134)-5,"",INDEX(K:K,SMALL(IF(K$6:K$207&lt;&gt;"",ROW(K$6:K$207)),ROWS(K$6:K134))))</f>
        <v/>
      </c>
    </row>
    <row r="135" spans="10:13" x14ac:dyDescent="0.25">
      <c r="J135" s="9" t="str">
        <f>IF(AND('Covered Services'!Q139&lt;&gt;1,'Covered Services'!E139="InPt, IN",'Covered Services'!B139&gt;0),'Covered Services'!B139,"")</f>
        <v/>
      </c>
      <c r="K135" s="76" t="str">
        <f>IF(J135="","",'Covered Services'!D139)</f>
        <v/>
      </c>
      <c r="L135" s="43" t="str">
        <f t="array" ref="L135">IF(COUNTIF($J$6:$J$207,"?*")&lt;ROW(J135)-5,"",INDEX(J:J,SMALL(IF(J$6:J$207&lt;&gt;"",ROW(J$6:J$207)),ROWS(J$6:J135))))</f>
        <v/>
      </c>
      <c r="M135" s="43" t="str">
        <f t="array" ref="M135">IF(COUNTIF($J$6:$J$207,"?*")&lt;ROW(K135)-5,"",INDEX(K:K,SMALL(IF(K$6:K$207&lt;&gt;"",ROW(K$6:K$207)),ROWS(K$6:K135))))</f>
        <v/>
      </c>
    </row>
    <row r="136" spans="10:13" x14ac:dyDescent="0.25">
      <c r="J136" s="9" t="str">
        <f>IF(AND('Covered Services'!Q140&lt;&gt;1,'Covered Services'!E140="InPt, IN",'Covered Services'!B140&gt;0),'Covered Services'!B140,"")</f>
        <v/>
      </c>
      <c r="K136" s="76" t="str">
        <f>IF(J136="","",'Covered Services'!D140)</f>
        <v/>
      </c>
      <c r="L136" s="43" t="str">
        <f t="array" ref="L136">IF(COUNTIF($J$6:$J$207,"?*")&lt;ROW(J136)-5,"",INDEX(J:J,SMALL(IF(J$6:J$207&lt;&gt;"",ROW(J$6:J$207)),ROWS(J$6:J136))))</f>
        <v/>
      </c>
      <c r="M136" s="43" t="str">
        <f t="array" ref="M136">IF(COUNTIF($J$6:$J$207,"?*")&lt;ROW(K136)-5,"",INDEX(K:K,SMALL(IF(K$6:K$207&lt;&gt;"",ROW(K$6:K$207)),ROWS(K$6:K136))))</f>
        <v/>
      </c>
    </row>
    <row r="137" spans="10:13" x14ac:dyDescent="0.25">
      <c r="J137" s="9" t="str">
        <f>IF(AND('Covered Services'!Q141&lt;&gt;1,'Covered Services'!E141="InPt, IN",'Covered Services'!B141&gt;0),'Covered Services'!B141,"")</f>
        <v/>
      </c>
      <c r="K137" s="76" t="str">
        <f>IF(J137="","",'Covered Services'!D141)</f>
        <v/>
      </c>
      <c r="L137" s="43" t="str">
        <f t="array" ref="L137">IF(COUNTIF($J$6:$J$207,"?*")&lt;ROW(J137)-5,"",INDEX(J:J,SMALL(IF(J$6:J$207&lt;&gt;"",ROW(J$6:J$207)),ROWS(J$6:J137))))</f>
        <v/>
      </c>
      <c r="M137" s="43" t="str">
        <f t="array" ref="M137">IF(COUNTIF($J$6:$J$207,"?*")&lt;ROW(K137)-5,"",INDEX(K:K,SMALL(IF(K$6:K$207&lt;&gt;"",ROW(K$6:K$207)),ROWS(K$6:K137))))</f>
        <v/>
      </c>
    </row>
    <row r="138" spans="10:13" x14ac:dyDescent="0.25">
      <c r="J138" s="9" t="str">
        <f>IF(AND('Covered Services'!Q142&lt;&gt;1,'Covered Services'!E142="InPt, IN",'Covered Services'!B142&gt;0),'Covered Services'!B142,"")</f>
        <v/>
      </c>
      <c r="K138" s="76" t="str">
        <f>IF(J138="","",'Covered Services'!D142)</f>
        <v/>
      </c>
      <c r="L138" s="43" t="str">
        <f t="array" ref="L138">IF(COUNTIF($J$6:$J$207,"?*")&lt;ROW(J138)-5,"",INDEX(J:J,SMALL(IF(J$6:J$207&lt;&gt;"",ROW(J$6:J$207)),ROWS(J$6:J138))))</f>
        <v/>
      </c>
      <c r="M138" s="43" t="str">
        <f t="array" ref="M138">IF(COUNTIF($J$6:$J$207,"?*")&lt;ROW(K138)-5,"",INDEX(K:K,SMALL(IF(K$6:K$207&lt;&gt;"",ROW(K$6:K$207)),ROWS(K$6:K138))))</f>
        <v/>
      </c>
    </row>
    <row r="139" spans="10:13" x14ac:dyDescent="0.25">
      <c r="J139" s="9" t="str">
        <f>IF(AND('Covered Services'!Q143&lt;&gt;1,'Covered Services'!E143="InPt, IN",'Covered Services'!B143&gt;0),'Covered Services'!B143,"")</f>
        <v/>
      </c>
      <c r="K139" s="76" t="str">
        <f>IF(J139="","",'Covered Services'!D143)</f>
        <v/>
      </c>
      <c r="L139" s="43" t="str">
        <f t="array" ref="L139">IF(COUNTIF($J$6:$J$207,"?*")&lt;ROW(J139)-5,"",INDEX(J:J,SMALL(IF(J$6:J$207&lt;&gt;"",ROW(J$6:J$207)),ROWS(J$6:J139))))</f>
        <v/>
      </c>
      <c r="M139" s="43" t="str">
        <f t="array" ref="M139">IF(COUNTIF($J$6:$J$207,"?*")&lt;ROW(K139)-5,"",INDEX(K:K,SMALL(IF(K$6:K$207&lt;&gt;"",ROW(K$6:K$207)),ROWS(K$6:K139))))</f>
        <v/>
      </c>
    </row>
    <row r="140" spans="10:13" x14ac:dyDescent="0.25">
      <c r="J140" s="9" t="str">
        <f>IF(AND('Covered Services'!Q144&lt;&gt;1,'Covered Services'!E144="InPt, IN",'Covered Services'!B144&gt;0),'Covered Services'!B144,"")</f>
        <v/>
      </c>
      <c r="K140" s="76" t="str">
        <f>IF(J140="","",'Covered Services'!D144)</f>
        <v/>
      </c>
      <c r="L140" s="43" t="str">
        <f t="array" ref="L140">IF(COUNTIF($J$6:$J$207,"?*")&lt;ROW(J140)-5,"",INDEX(J:J,SMALL(IF(J$6:J$207&lt;&gt;"",ROW(J$6:J$207)),ROWS(J$6:J140))))</f>
        <v/>
      </c>
      <c r="M140" s="43" t="str">
        <f t="array" ref="M140">IF(COUNTIF($J$6:$J$207,"?*")&lt;ROW(K140)-5,"",INDEX(K:K,SMALL(IF(K$6:K$207&lt;&gt;"",ROW(K$6:K$207)),ROWS(K$6:K140))))</f>
        <v/>
      </c>
    </row>
    <row r="141" spans="10:13" x14ac:dyDescent="0.25">
      <c r="J141" s="9" t="str">
        <f>IF(AND('Covered Services'!Q145&lt;&gt;1,'Covered Services'!E145="InPt, IN",'Covered Services'!B145&gt;0),'Covered Services'!B145,"")</f>
        <v/>
      </c>
      <c r="K141" s="76" t="str">
        <f>IF(J141="","",'Covered Services'!D145)</f>
        <v/>
      </c>
      <c r="L141" s="43" t="str">
        <f t="array" ref="L141">IF(COUNTIF($J$6:$J$207,"?*")&lt;ROW(J141)-5,"",INDEX(J:J,SMALL(IF(J$6:J$207&lt;&gt;"",ROW(J$6:J$207)),ROWS(J$6:J141))))</f>
        <v/>
      </c>
      <c r="M141" s="43" t="str">
        <f t="array" ref="M141">IF(COUNTIF($J$6:$J$207,"?*")&lt;ROW(K141)-5,"",INDEX(K:K,SMALL(IF(K$6:K$207&lt;&gt;"",ROW(K$6:K$207)),ROWS(K$6:K141))))</f>
        <v/>
      </c>
    </row>
    <row r="142" spans="10:13" x14ac:dyDescent="0.25">
      <c r="J142" s="9" t="str">
        <f>IF(AND('Covered Services'!Q146&lt;&gt;1,'Covered Services'!E146="InPt, IN",'Covered Services'!B146&gt;0),'Covered Services'!B146,"")</f>
        <v/>
      </c>
      <c r="K142" s="76" t="str">
        <f>IF(J142="","",'Covered Services'!D146)</f>
        <v/>
      </c>
      <c r="L142" s="43" t="str">
        <f t="array" ref="L142">IF(COUNTIF($J$6:$J$207,"?*")&lt;ROW(J142)-5,"",INDEX(J:J,SMALL(IF(J$6:J$207&lt;&gt;"",ROW(J$6:J$207)),ROWS(J$6:J142))))</f>
        <v/>
      </c>
      <c r="M142" s="43" t="str">
        <f t="array" ref="M142">IF(COUNTIF($J$6:$J$207,"?*")&lt;ROW(K142)-5,"",INDEX(K:K,SMALL(IF(K$6:K$207&lt;&gt;"",ROW(K$6:K$207)),ROWS(K$6:K142))))</f>
        <v/>
      </c>
    </row>
    <row r="143" spans="10:13" x14ac:dyDescent="0.25">
      <c r="J143" s="9" t="str">
        <f>IF(AND('Covered Services'!Q147&lt;&gt;1,'Covered Services'!E147="InPt, IN",'Covered Services'!B147&gt;0),'Covered Services'!B147,"")</f>
        <v/>
      </c>
      <c r="K143" s="76" t="str">
        <f>IF(J143="","",'Covered Services'!D147)</f>
        <v/>
      </c>
      <c r="L143" s="43" t="str">
        <f t="array" ref="L143">IF(COUNTIF($J$6:$J$207,"?*")&lt;ROW(J143)-5,"",INDEX(J:J,SMALL(IF(J$6:J$207&lt;&gt;"",ROW(J$6:J$207)),ROWS(J$6:J143))))</f>
        <v/>
      </c>
      <c r="M143" s="43" t="str">
        <f t="array" ref="M143">IF(COUNTIF($J$6:$J$207,"?*")&lt;ROW(K143)-5,"",INDEX(K:K,SMALL(IF(K$6:K$207&lt;&gt;"",ROW(K$6:K$207)),ROWS(K$6:K143))))</f>
        <v/>
      </c>
    </row>
    <row r="144" spans="10:13" x14ac:dyDescent="0.25">
      <c r="J144" s="9" t="str">
        <f>IF(AND('Covered Services'!Q148&lt;&gt;1,'Covered Services'!E148="InPt, IN",'Covered Services'!B148&gt;0),'Covered Services'!B148,"")</f>
        <v/>
      </c>
      <c r="K144" s="76" t="str">
        <f>IF(J144="","",'Covered Services'!D148)</f>
        <v/>
      </c>
      <c r="L144" s="43" t="str">
        <f t="array" ref="L144">IF(COUNTIF($J$6:$J$207,"?*")&lt;ROW(J144)-5,"",INDEX(J:J,SMALL(IF(J$6:J$207&lt;&gt;"",ROW(J$6:J$207)),ROWS(J$6:J144))))</f>
        <v/>
      </c>
      <c r="M144" s="43" t="str">
        <f t="array" ref="M144">IF(COUNTIF($J$6:$J$207,"?*")&lt;ROW(K144)-5,"",INDEX(K:K,SMALL(IF(K$6:K$207&lt;&gt;"",ROW(K$6:K$207)),ROWS(K$6:K144))))</f>
        <v/>
      </c>
    </row>
    <row r="145" spans="10:13" x14ac:dyDescent="0.25">
      <c r="J145" s="9" t="str">
        <f>IF(AND('Covered Services'!Q149&lt;&gt;1,'Covered Services'!E149="InPt, IN",'Covered Services'!B149&gt;0),'Covered Services'!B149,"")</f>
        <v/>
      </c>
      <c r="K145" s="76" t="str">
        <f>IF(J145="","",'Covered Services'!D149)</f>
        <v/>
      </c>
      <c r="L145" s="43" t="str">
        <f t="array" ref="L145">IF(COUNTIF($J$6:$J$207,"?*")&lt;ROW(J145)-5,"",INDEX(J:J,SMALL(IF(J$6:J$207&lt;&gt;"",ROW(J$6:J$207)),ROWS(J$6:J145))))</f>
        <v/>
      </c>
      <c r="M145" s="43" t="str">
        <f t="array" ref="M145">IF(COUNTIF($J$6:$J$207,"?*")&lt;ROW(K145)-5,"",INDEX(K:K,SMALL(IF(K$6:K$207&lt;&gt;"",ROW(K$6:K$207)),ROWS(K$6:K145))))</f>
        <v/>
      </c>
    </row>
    <row r="146" spans="10:13" x14ac:dyDescent="0.25">
      <c r="J146" s="9" t="str">
        <f>IF(AND('Covered Services'!Q150&lt;&gt;1,'Covered Services'!E150="InPt, IN",'Covered Services'!B150&gt;0),'Covered Services'!B150,"")</f>
        <v/>
      </c>
      <c r="K146" s="76" t="str">
        <f>IF(J146="","",'Covered Services'!D150)</f>
        <v/>
      </c>
      <c r="L146" s="43" t="str">
        <f t="array" ref="L146">IF(COUNTIF($J$6:$J$207,"?*")&lt;ROW(J146)-5,"",INDEX(J:J,SMALL(IF(J$6:J$207&lt;&gt;"",ROW(J$6:J$207)),ROWS(J$6:J146))))</f>
        <v/>
      </c>
      <c r="M146" s="43" t="str">
        <f t="array" ref="M146">IF(COUNTIF($J$6:$J$207,"?*")&lt;ROW(K146)-5,"",INDEX(K:K,SMALL(IF(K$6:K$207&lt;&gt;"",ROW(K$6:K$207)),ROWS(K$6:K146))))</f>
        <v/>
      </c>
    </row>
    <row r="147" spans="10:13" x14ac:dyDescent="0.25">
      <c r="J147" s="9" t="str">
        <f>IF(AND('Covered Services'!Q151&lt;&gt;1,'Covered Services'!E151="InPt, IN",'Covered Services'!B151&gt;0),'Covered Services'!B151,"")</f>
        <v/>
      </c>
      <c r="K147" s="76" t="str">
        <f>IF(J147="","",'Covered Services'!D151)</f>
        <v/>
      </c>
      <c r="L147" s="43" t="str">
        <f t="array" ref="L147">IF(COUNTIF($J$6:$J$207,"?*")&lt;ROW(J147)-5,"",INDEX(J:J,SMALL(IF(J$6:J$207&lt;&gt;"",ROW(J$6:J$207)),ROWS(J$6:J147))))</f>
        <v/>
      </c>
      <c r="M147" s="43" t="str">
        <f t="array" ref="M147">IF(COUNTIF($J$6:$J$207,"?*")&lt;ROW(K147)-5,"",INDEX(K:K,SMALL(IF(K$6:K$207&lt;&gt;"",ROW(K$6:K$207)),ROWS(K$6:K147))))</f>
        <v/>
      </c>
    </row>
    <row r="148" spans="10:13" x14ac:dyDescent="0.25">
      <c r="J148" s="9" t="str">
        <f>IF(AND('Covered Services'!Q152&lt;&gt;1,'Covered Services'!E152="InPt, IN",'Covered Services'!B152&gt;0),'Covered Services'!B152,"")</f>
        <v/>
      </c>
      <c r="K148" s="76" t="str">
        <f>IF(J148="","",'Covered Services'!D152)</f>
        <v/>
      </c>
      <c r="L148" s="43" t="str">
        <f t="array" ref="L148">IF(COUNTIF($J$6:$J$207,"?*")&lt;ROW(J148)-5,"",INDEX(J:J,SMALL(IF(J$6:J$207&lt;&gt;"",ROW(J$6:J$207)),ROWS(J$6:J148))))</f>
        <v/>
      </c>
      <c r="M148" s="43" t="str">
        <f t="array" ref="M148">IF(COUNTIF($J$6:$J$207,"?*")&lt;ROW(K148)-5,"",INDEX(K:K,SMALL(IF(K$6:K$207&lt;&gt;"",ROW(K$6:K$207)),ROWS(K$6:K148))))</f>
        <v/>
      </c>
    </row>
    <row r="149" spans="10:13" x14ac:dyDescent="0.25">
      <c r="J149" s="9" t="str">
        <f>IF(AND('Covered Services'!Q153&lt;&gt;1,'Covered Services'!E153="InPt, IN",'Covered Services'!B153&gt;0),'Covered Services'!B153,"")</f>
        <v/>
      </c>
      <c r="K149" s="76" t="str">
        <f>IF(J149="","",'Covered Services'!D153)</f>
        <v/>
      </c>
      <c r="L149" s="43" t="str">
        <f t="array" ref="L149">IF(COUNTIF($J$6:$J$207,"?*")&lt;ROW(J149)-5,"",INDEX(J:J,SMALL(IF(J$6:J$207&lt;&gt;"",ROW(J$6:J$207)),ROWS(J$6:J149))))</f>
        <v/>
      </c>
      <c r="M149" s="43" t="str">
        <f t="array" ref="M149">IF(COUNTIF($J$6:$J$207,"?*")&lt;ROW(K149)-5,"",INDEX(K:K,SMALL(IF(K$6:K$207&lt;&gt;"",ROW(K$6:K$207)),ROWS(K$6:K149))))</f>
        <v/>
      </c>
    </row>
    <row r="150" spans="10:13" x14ac:dyDescent="0.25">
      <c r="J150" s="9" t="str">
        <f>IF(AND('Covered Services'!Q154&lt;&gt;1,'Covered Services'!E154="InPt, IN",'Covered Services'!B154&gt;0),'Covered Services'!B154,"")</f>
        <v/>
      </c>
      <c r="K150" s="76" t="str">
        <f>IF(J150="","",'Covered Services'!D154)</f>
        <v/>
      </c>
      <c r="L150" s="43" t="str">
        <f t="array" ref="L150">IF(COUNTIF($J$6:$J$207,"?*")&lt;ROW(J150)-5,"",INDEX(J:J,SMALL(IF(J$6:J$207&lt;&gt;"",ROW(J$6:J$207)),ROWS(J$6:J150))))</f>
        <v/>
      </c>
      <c r="M150" s="43" t="str">
        <f t="array" ref="M150">IF(COUNTIF($J$6:$J$207,"?*")&lt;ROW(K150)-5,"",INDEX(K:K,SMALL(IF(K$6:K$207&lt;&gt;"",ROW(K$6:K$207)),ROWS(K$6:K150))))</f>
        <v/>
      </c>
    </row>
    <row r="151" spans="10:13" x14ac:dyDescent="0.25">
      <c r="J151" s="9" t="str">
        <f>IF(AND('Covered Services'!Q155&lt;&gt;1,'Covered Services'!E155="InPt, IN",'Covered Services'!B155&gt;0),'Covered Services'!B155,"")</f>
        <v/>
      </c>
      <c r="K151" s="76" t="str">
        <f>IF(J151="","",'Covered Services'!D155)</f>
        <v/>
      </c>
      <c r="L151" s="43" t="str">
        <f t="array" ref="L151">IF(COUNTIF($J$6:$J$207,"?*")&lt;ROW(J151)-5,"",INDEX(J:J,SMALL(IF(J$6:J$207&lt;&gt;"",ROW(J$6:J$207)),ROWS(J$6:J151))))</f>
        <v/>
      </c>
      <c r="M151" s="43" t="str">
        <f t="array" ref="M151">IF(COUNTIF($J$6:$J$207,"?*")&lt;ROW(K151)-5,"",INDEX(K:K,SMALL(IF(K$6:K$207&lt;&gt;"",ROW(K$6:K$207)),ROWS(K$6:K151))))</f>
        <v/>
      </c>
    </row>
    <row r="152" spans="10:13" x14ac:dyDescent="0.25">
      <c r="J152" s="9" t="str">
        <f>IF(AND('Covered Services'!Q156&lt;&gt;1,'Covered Services'!E156="InPt, IN",'Covered Services'!B156&gt;0),'Covered Services'!B156,"")</f>
        <v/>
      </c>
      <c r="K152" s="76" t="str">
        <f>IF(J152="","",'Covered Services'!D156)</f>
        <v/>
      </c>
      <c r="L152" s="43" t="str">
        <f t="array" ref="L152">IF(COUNTIF($J$6:$J$207,"?*")&lt;ROW(J152)-5,"",INDEX(J:J,SMALL(IF(J$6:J$207&lt;&gt;"",ROW(J$6:J$207)),ROWS(J$6:J152))))</f>
        <v/>
      </c>
      <c r="M152" s="43" t="str">
        <f t="array" ref="M152">IF(COUNTIF($J$6:$J$207,"?*")&lt;ROW(K152)-5,"",INDEX(K:K,SMALL(IF(K$6:K$207&lt;&gt;"",ROW(K$6:K$207)),ROWS(K$6:K152))))</f>
        <v/>
      </c>
    </row>
    <row r="153" spans="10:13" x14ac:dyDescent="0.25">
      <c r="J153" s="9" t="str">
        <f>IF(AND('Covered Services'!Q157&lt;&gt;1,'Covered Services'!E157="InPt, IN",'Covered Services'!B157&gt;0),'Covered Services'!B157,"")</f>
        <v/>
      </c>
      <c r="K153" s="76" t="str">
        <f>IF(J153="","",'Covered Services'!D157)</f>
        <v/>
      </c>
      <c r="L153" s="43" t="str">
        <f t="array" ref="L153">IF(COUNTIF($J$6:$J$207,"?*")&lt;ROW(J153)-5,"",INDEX(J:J,SMALL(IF(J$6:J$207&lt;&gt;"",ROW(J$6:J$207)),ROWS(J$6:J153))))</f>
        <v/>
      </c>
      <c r="M153" s="43" t="str">
        <f t="array" ref="M153">IF(COUNTIF($J$6:$J$207,"?*")&lt;ROW(K153)-5,"",INDEX(K:K,SMALL(IF(K$6:K$207&lt;&gt;"",ROW(K$6:K$207)),ROWS(K$6:K153))))</f>
        <v/>
      </c>
    </row>
    <row r="154" spans="10:13" x14ac:dyDescent="0.25">
      <c r="J154" s="9" t="str">
        <f>IF(AND('Covered Services'!Q158&lt;&gt;1,'Covered Services'!E158="InPt, IN",'Covered Services'!B158&gt;0),'Covered Services'!B158,"")</f>
        <v/>
      </c>
      <c r="K154" s="76" t="str">
        <f>IF(J154="","",'Covered Services'!D158)</f>
        <v/>
      </c>
      <c r="L154" s="43" t="str">
        <f t="array" ref="L154">IF(COUNTIF($J$6:$J$207,"?*")&lt;ROW(J154)-5,"",INDEX(J:J,SMALL(IF(J$6:J$207&lt;&gt;"",ROW(J$6:J$207)),ROWS(J$6:J154))))</f>
        <v/>
      </c>
      <c r="M154" s="43" t="str">
        <f t="array" ref="M154">IF(COUNTIF($J$6:$J$207,"?*")&lt;ROW(K154)-5,"",INDEX(K:K,SMALL(IF(K$6:K$207&lt;&gt;"",ROW(K$6:K$207)),ROWS(K$6:K154))))</f>
        <v/>
      </c>
    </row>
    <row r="155" spans="10:13" x14ac:dyDescent="0.25">
      <c r="J155" s="9" t="str">
        <f>IF(AND('Covered Services'!Q159&lt;&gt;1,'Covered Services'!E159="InPt, IN",'Covered Services'!B159&gt;0),'Covered Services'!B159,"")</f>
        <v/>
      </c>
      <c r="K155" s="76" t="str">
        <f>IF(J155="","",'Covered Services'!D159)</f>
        <v/>
      </c>
      <c r="L155" s="43" t="str">
        <f t="array" ref="L155">IF(COUNTIF($J$6:$J$207,"?*")&lt;ROW(J155)-5,"",INDEX(J:J,SMALL(IF(J$6:J$207&lt;&gt;"",ROW(J$6:J$207)),ROWS(J$6:J155))))</f>
        <v/>
      </c>
      <c r="M155" s="43" t="str">
        <f t="array" ref="M155">IF(COUNTIF($J$6:$J$207,"?*")&lt;ROW(K155)-5,"",INDEX(K:K,SMALL(IF(K$6:K$207&lt;&gt;"",ROW(K$6:K$207)),ROWS(K$6:K155))))</f>
        <v/>
      </c>
    </row>
    <row r="156" spans="10:13" x14ac:dyDescent="0.25">
      <c r="J156" s="9" t="str">
        <f>IF(AND('Covered Services'!Q160&lt;&gt;1,'Covered Services'!E160="InPt, IN",'Covered Services'!B160&gt;0),'Covered Services'!B160,"")</f>
        <v/>
      </c>
      <c r="K156" s="76" t="str">
        <f>IF(J156="","",'Covered Services'!D160)</f>
        <v/>
      </c>
      <c r="L156" s="43" t="str">
        <f t="array" ref="L156">IF(COUNTIF($J$6:$J$207,"?*")&lt;ROW(J156)-5,"",INDEX(J:J,SMALL(IF(J$6:J$207&lt;&gt;"",ROW(J$6:J$207)),ROWS(J$6:J156))))</f>
        <v/>
      </c>
      <c r="M156" s="43" t="str">
        <f t="array" ref="M156">IF(COUNTIF($J$6:$J$207,"?*")&lt;ROW(K156)-5,"",INDEX(K:K,SMALL(IF(K$6:K$207&lt;&gt;"",ROW(K$6:K$207)),ROWS(K$6:K156))))</f>
        <v/>
      </c>
    </row>
    <row r="157" spans="10:13" x14ac:dyDescent="0.25">
      <c r="J157" s="9" t="str">
        <f>IF(AND('Covered Services'!Q161&lt;&gt;1,'Covered Services'!E161="InPt, IN",'Covered Services'!B161&gt;0),'Covered Services'!B161,"")</f>
        <v/>
      </c>
      <c r="K157" s="76" t="str">
        <f>IF(J157="","",'Covered Services'!D161)</f>
        <v/>
      </c>
      <c r="L157" s="43" t="str">
        <f t="array" ref="L157">IF(COUNTIF($J$6:$J$207,"?*")&lt;ROW(J157)-5,"",INDEX(J:J,SMALL(IF(J$6:J$207&lt;&gt;"",ROW(J$6:J$207)),ROWS(J$6:J157))))</f>
        <v/>
      </c>
      <c r="M157" s="43" t="str">
        <f t="array" ref="M157">IF(COUNTIF($J$6:$J$207,"?*")&lt;ROW(K157)-5,"",INDEX(K:K,SMALL(IF(K$6:K$207&lt;&gt;"",ROW(K$6:K$207)),ROWS(K$6:K157))))</f>
        <v/>
      </c>
    </row>
    <row r="158" spans="10:13" x14ac:dyDescent="0.25">
      <c r="J158" s="9" t="str">
        <f>IF(AND('Covered Services'!Q162&lt;&gt;1,'Covered Services'!E162="InPt, IN",'Covered Services'!B162&gt;0),'Covered Services'!B162,"")</f>
        <v/>
      </c>
      <c r="K158" s="76" t="str">
        <f>IF(J158="","",'Covered Services'!D162)</f>
        <v/>
      </c>
      <c r="L158" s="43" t="str">
        <f t="array" ref="L158">IF(COUNTIF($J$6:$J$207,"?*")&lt;ROW(J158)-5,"",INDEX(J:J,SMALL(IF(J$6:J$207&lt;&gt;"",ROW(J$6:J$207)),ROWS(J$6:J158))))</f>
        <v/>
      </c>
      <c r="M158" s="43" t="str">
        <f t="array" ref="M158">IF(COUNTIF($J$6:$J$207,"?*")&lt;ROW(K158)-5,"",INDEX(K:K,SMALL(IF(K$6:K$207&lt;&gt;"",ROW(K$6:K$207)),ROWS(K$6:K158))))</f>
        <v/>
      </c>
    </row>
    <row r="159" spans="10:13" x14ac:dyDescent="0.25">
      <c r="J159" s="9" t="str">
        <f>IF(AND('Covered Services'!Q163&lt;&gt;1,'Covered Services'!E163="InPt, IN",'Covered Services'!B163&gt;0),'Covered Services'!B163,"")</f>
        <v/>
      </c>
      <c r="K159" s="76" t="str">
        <f>IF(J159="","",'Covered Services'!D163)</f>
        <v/>
      </c>
      <c r="L159" s="43" t="str">
        <f t="array" ref="L159">IF(COUNTIF($J$6:$J$207,"?*")&lt;ROW(J159)-5,"",INDEX(J:J,SMALL(IF(J$6:J$207&lt;&gt;"",ROW(J$6:J$207)),ROWS(J$6:J159))))</f>
        <v/>
      </c>
      <c r="M159" s="43" t="str">
        <f t="array" ref="M159">IF(COUNTIF($J$6:$J$207,"?*")&lt;ROW(K159)-5,"",INDEX(K:K,SMALL(IF(K$6:K$207&lt;&gt;"",ROW(K$6:K$207)),ROWS(K$6:K159))))</f>
        <v/>
      </c>
    </row>
    <row r="160" spans="10:13" x14ac:dyDescent="0.25">
      <c r="J160" s="9" t="str">
        <f>IF(AND('Covered Services'!Q164&lt;&gt;1,'Covered Services'!E164="InPt, IN",'Covered Services'!B164&gt;0),'Covered Services'!B164,"")</f>
        <v/>
      </c>
      <c r="K160" s="76" t="str">
        <f>IF(J160="","",'Covered Services'!D164)</f>
        <v/>
      </c>
      <c r="L160" s="43" t="str">
        <f t="array" ref="L160">IF(COUNTIF($J$6:$J$207,"?*")&lt;ROW(J160)-5,"",INDEX(J:J,SMALL(IF(J$6:J$207&lt;&gt;"",ROW(J$6:J$207)),ROWS(J$6:J160))))</f>
        <v/>
      </c>
      <c r="M160" s="43" t="str">
        <f t="array" ref="M160">IF(COUNTIF($J$6:$J$207,"?*")&lt;ROW(K160)-5,"",INDEX(K:K,SMALL(IF(K$6:K$207&lt;&gt;"",ROW(K$6:K$207)),ROWS(K$6:K160))))</f>
        <v/>
      </c>
    </row>
    <row r="161" spans="10:13" x14ac:dyDescent="0.25">
      <c r="J161" s="9" t="str">
        <f>IF(AND('Covered Services'!Q165&lt;&gt;1,'Covered Services'!E165="InPt, IN",'Covered Services'!B165&gt;0),'Covered Services'!B165,"")</f>
        <v/>
      </c>
      <c r="K161" s="76" t="str">
        <f>IF(J161="","",'Covered Services'!D165)</f>
        <v/>
      </c>
      <c r="L161" s="43" t="str">
        <f t="array" ref="L161">IF(COUNTIF($J$6:$J$207,"?*")&lt;ROW(J161)-5,"",INDEX(J:J,SMALL(IF(J$6:J$207&lt;&gt;"",ROW(J$6:J$207)),ROWS(J$6:J161))))</f>
        <v/>
      </c>
      <c r="M161" s="43" t="str">
        <f t="array" ref="M161">IF(COUNTIF($J$6:$J$207,"?*")&lt;ROW(K161)-5,"",INDEX(K:K,SMALL(IF(K$6:K$207&lt;&gt;"",ROW(K$6:K$207)),ROWS(K$6:K161))))</f>
        <v/>
      </c>
    </row>
    <row r="162" spans="10:13" x14ac:dyDescent="0.25">
      <c r="J162" s="9" t="str">
        <f>IF(AND('Covered Services'!Q166&lt;&gt;1,'Covered Services'!E166="InPt, IN",'Covered Services'!B166&gt;0),'Covered Services'!B166,"")</f>
        <v/>
      </c>
      <c r="K162" s="76" t="str">
        <f>IF(J162="","",'Covered Services'!D166)</f>
        <v/>
      </c>
      <c r="L162" s="43" t="str">
        <f t="array" ref="L162">IF(COUNTIF($J$6:$J$207,"?*")&lt;ROW(J162)-5,"",INDEX(J:J,SMALL(IF(J$6:J$207&lt;&gt;"",ROW(J$6:J$207)),ROWS(J$6:J162))))</f>
        <v/>
      </c>
      <c r="M162" s="43" t="str">
        <f t="array" ref="M162">IF(COUNTIF($J$6:$J$207,"?*")&lt;ROW(K162)-5,"",INDEX(K:K,SMALL(IF(K$6:K$207&lt;&gt;"",ROW(K$6:K$207)),ROWS(K$6:K162))))</f>
        <v/>
      </c>
    </row>
    <row r="163" spans="10:13" x14ac:dyDescent="0.25">
      <c r="J163" s="9" t="str">
        <f>IF(AND('Covered Services'!Q167&lt;&gt;1,'Covered Services'!E167="InPt, IN",'Covered Services'!B167&gt;0),'Covered Services'!B167,"")</f>
        <v/>
      </c>
      <c r="K163" s="76" t="str">
        <f>IF(J163="","",'Covered Services'!D167)</f>
        <v/>
      </c>
      <c r="L163" s="43" t="str">
        <f t="array" ref="L163">IF(COUNTIF($J$6:$J$207,"?*")&lt;ROW(J163)-5,"",INDEX(J:J,SMALL(IF(J$6:J$207&lt;&gt;"",ROW(J$6:J$207)),ROWS(J$6:J163))))</f>
        <v/>
      </c>
      <c r="M163" s="43" t="str">
        <f t="array" ref="M163">IF(COUNTIF($J$6:$J$207,"?*")&lt;ROW(K163)-5,"",INDEX(K:K,SMALL(IF(K$6:K$207&lt;&gt;"",ROW(K$6:K$207)),ROWS(K$6:K163))))</f>
        <v/>
      </c>
    </row>
    <row r="164" spans="10:13" x14ac:dyDescent="0.25">
      <c r="J164" s="9" t="str">
        <f>IF(AND('Covered Services'!Q168&lt;&gt;1,'Covered Services'!E168="InPt, IN",'Covered Services'!B168&gt;0),'Covered Services'!B168,"")</f>
        <v/>
      </c>
      <c r="K164" s="76" t="str">
        <f>IF(J164="","",'Covered Services'!D168)</f>
        <v/>
      </c>
      <c r="L164" s="43" t="str">
        <f t="array" ref="L164">IF(COUNTIF($J$6:$J$207,"?*")&lt;ROW(J164)-5,"",INDEX(J:J,SMALL(IF(J$6:J$207&lt;&gt;"",ROW(J$6:J$207)),ROWS(J$6:J164))))</f>
        <v/>
      </c>
      <c r="M164" s="43" t="str">
        <f t="array" ref="M164">IF(COUNTIF($J$6:$J$207,"?*")&lt;ROW(K164)-5,"",INDEX(K:K,SMALL(IF(K$6:K$207&lt;&gt;"",ROW(K$6:K$207)),ROWS(K$6:K164))))</f>
        <v/>
      </c>
    </row>
    <row r="165" spans="10:13" x14ac:dyDescent="0.25">
      <c r="J165" s="9" t="str">
        <f>IF(AND('Covered Services'!Q169&lt;&gt;1,'Covered Services'!E169="InPt, IN",'Covered Services'!B169&gt;0),'Covered Services'!B169,"")</f>
        <v/>
      </c>
      <c r="K165" s="76" t="str">
        <f>IF(J165="","",'Covered Services'!D169)</f>
        <v/>
      </c>
      <c r="L165" s="43" t="str">
        <f t="array" ref="L165">IF(COUNTIF($J$6:$J$207,"?*")&lt;ROW(J165)-5,"",INDEX(J:J,SMALL(IF(J$6:J$207&lt;&gt;"",ROW(J$6:J$207)),ROWS(J$6:J165))))</f>
        <v/>
      </c>
      <c r="M165" s="43" t="str">
        <f t="array" ref="M165">IF(COUNTIF($J$6:$J$207,"?*")&lt;ROW(K165)-5,"",INDEX(K:K,SMALL(IF(K$6:K$207&lt;&gt;"",ROW(K$6:K$207)),ROWS(K$6:K165))))</f>
        <v/>
      </c>
    </row>
    <row r="166" spans="10:13" x14ac:dyDescent="0.25">
      <c r="J166" s="9" t="str">
        <f>IF(AND('Covered Services'!Q170&lt;&gt;1,'Covered Services'!E170="InPt, IN",'Covered Services'!B170&gt;0),'Covered Services'!B170,"")</f>
        <v/>
      </c>
      <c r="K166" s="76" t="str">
        <f>IF(J166="","",'Covered Services'!D170)</f>
        <v/>
      </c>
      <c r="L166" s="43" t="str">
        <f t="array" ref="L166">IF(COUNTIF($J$6:$J$207,"?*")&lt;ROW(J166)-5,"",INDEX(J:J,SMALL(IF(J$6:J$207&lt;&gt;"",ROW(J$6:J$207)),ROWS(J$6:J166))))</f>
        <v/>
      </c>
      <c r="M166" s="43" t="str">
        <f t="array" ref="M166">IF(COUNTIF($J$6:$J$207,"?*")&lt;ROW(K166)-5,"",INDEX(K:K,SMALL(IF(K$6:K$207&lt;&gt;"",ROW(K$6:K$207)),ROWS(K$6:K166))))</f>
        <v/>
      </c>
    </row>
    <row r="167" spans="10:13" x14ac:dyDescent="0.25">
      <c r="J167" s="9" t="str">
        <f>IF(AND('Covered Services'!Q171&lt;&gt;1,'Covered Services'!E171="InPt, IN",'Covered Services'!B171&gt;0),'Covered Services'!B171,"")</f>
        <v/>
      </c>
      <c r="K167" s="76" t="str">
        <f>IF(J167="","",'Covered Services'!D171)</f>
        <v/>
      </c>
      <c r="L167" s="43" t="str">
        <f t="array" ref="L167">IF(COUNTIF($J$6:$J$207,"?*")&lt;ROW(J167)-5,"",INDEX(J:J,SMALL(IF(J$6:J$207&lt;&gt;"",ROW(J$6:J$207)),ROWS(J$6:J167))))</f>
        <v/>
      </c>
      <c r="M167" s="43" t="str">
        <f t="array" ref="M167">IF(COUNTIF($J$6:$J$207,"?*")&lt;ROW(K167)-5,"",INDEX(K:K,SMALL(IF(K$6:K$207&lt;&gt;"",ROW(K$6:K$207)),ROWS(K$6:K167))))</f>
        <v/>
      </c>
    </row>
    <row r="168" spans="10:13" x14ac:dyDescent="0.25">
      <c r="J168" s="9" t="str">
        <f>IF(AND('Covered Services'!Q172&lt;&gt;1,'Covered Services'!E172="InPt, IN",'Covered Services'!B172&gt;0),'Covered Services'!B172,"")</f>
        <v/>
      </c>
      <c r="K168" s="76" t="str">
        <f>IF(J168="","",'Covered Services'!D172)</f>
        <v/>
      </c>
      <c r="L168" s="43" t="str">
        <f t="array" ref="L168">IF(COUNTIF($J$6:$J$207,"?*")&lt;ROW(J168)-5,"",INDEX(J:J,SMALL(IF(J$6:J$207&lt;&gt;"",ROW(J$6:J$207)),ROWS(J$6:J168))))</f>
        <v/>
      </c>
      <c r="M168" s="43" t="str">
        <f t="array" ref="M168">IF(COUNTIF($J$6:$J$207,"?*")&lt;ROW(K168)-5,"",INDEX(K:K,SMALL(IF(K$6:K$207&lt;&gt;"",ROW(K$6:K$207)),ROWS(K$6:K168))))</f>
        <v/>
      </c>
    </row>
    <row r="169" spans="10:13" x14ac:dyDescent="0.25">
      <c r="J169" s="9" t="str">
        <f>IF(AND('Covered Services'!Q173&lt;&gt;1,'Covered Services'!E173="InPt, IN",'Covered Services'!B173&gt;0),'Covered Services'!B173,"")</f>
        <v/>
      </c>
      <c r="K169" s="76" t="str">
        <f>IF(J169="","",'Covered Services'!D173)</f>
        <v/>
      </c>
      <c r="L169" s="43" t="str">
        <f t="array" ref="L169">IF(COUNTIF($J$6:$J$207,"?*")&lt;ROW(J169)-5,"",INDEX(J:J,SMALL(IF(J$6:J$207&lt;&gt;"",ROW(J$6:J$207)),ROWS(J$6:J169))))</f>
        <v/>
      </c>
      <c r="M169" s="43" t="str">
        <f t="array" ref="M169">IF(COUNTIF($J$6:$J$207,"?*")&lt;ROW(K169)-5,"",INDEX(K:K,SMALL(IF(K$6:K$207&lt;&gt;"",ROW(K$6:K$207)),ROWS(K$6:K169))))</f>
        <v/>
      </c>
    </row>
    <row r="170" spans="10:13" x14ac:dyDescent="0.25">
      <c r="J170" s="9" t="str">
        <f>IF(AND('Covered Services'!Q174&lt;&gt;1,'Covered Services'!E174="InPt, IN",'Covered Services'!B174&gt;0),'Covered Services'!B174,"")</f>
        <v/>
      </c>
      <c r="K170" s="76" t="str">
        <f>IF(J170="","",'Covered Services'!D174)</f>
        <v/>
      </c>
      <c r="L170" s="43" t="str">
        <f t="array" ref="L170">IF(COUNTIF($J$6:$J$207,"?*")&lt;ROW(J170)-5,"",INDEX(J:J,SMALL(IF(J$6:J$207&lt;&gt;"",ROW(J$6:J$207)),ROWS(J$6:J170))))</f>
        <v/>
      </c>
      <c r="M170" s="43" t="str">
        <f t="array" ref="M170">IF(COUNTIF($J$6:$J$207,"?*")&lt;ROW(K170)-5,"",INDEX(K:K,SMALL(IF(K$6:K$207&lt;&gt;"",ROW(K$6:K$207)),ROWS(K$6:K170))))</f>
        <v/>
      </c>
    </row>
    <row r="171" spans="10:13" x14ac:dyDescent="0.25">
      <c r="J171" s="9" t="str">
        <f>IF(AND('Covered Services'!Q175&lt;&gt;1,'Covered Services'!E175="InPt, IN",'Covered Services'!B175&gt;0),'Covered Services'!B175,"")</f>
        <v/>
      </c>
      <c r="K171" s="76" t="str">
        <f>IF(J171="","",'Covered Services'!D175)</f>
        <v/>
      </c>
      <c r="L171" s="43" t="str">
        <f t="array" ref="L171">IF(COUNTIF($J$6:$J$207,"?*")&lt;ROW(J171)-5,"",INDEX(J:J,SMALL(IF(J$6:J$207&lt;&gt;"",ROW(J$6:J$207)),ROWS(J$6:J171))))</f>
        <v/>
      </c>
      <c r="M171" s="43" t="str">
        <f t="array" ref="M171">IF(COUNTIF($J$6:$J$207,"?*")&lt;ROW(K171)-5,"",INDEX(K:K,SMALL(IF(K$6:K$207&lt;&gt;"",ROW(K$6:K$207)),ROWS(K$6:K171))))</f>
        <v/>
      </c>
    </row>
    <row r="172" spans="10:13" x14ac:dyDescent="0.25">
      <c r="J172" s="9" t="str">
        <f>IF(AND('Covered Services'!Q176&lt;&gt;1,'Covered Services'!E176="InPt, IN",'Covered Services'!B176&gt;0),'Covered Services'!B176,"")</f>
        <v/>
      </c>
      <c r="K172" s="76" t="str">
        <f>IF(J172="","",'Covered Services'!D176)</f>
        <v/>
      </c>
      <c r="L172" s="43" t="str">
        <f t="array" ref="L172">IF(COUNTIF($J$6:$J$207,"?*")&lt;ROW(J172)-5,"",INDEX(J:J,SMALL(IF(J$6:J$207&lt;&gt;"",ROW(J$6:J$207)),ROWS(J$6:J172))))</f>
        <v/>
      </c>
      <c r="M172" s="43" t="str">
        <f t="array" ref="M172">IF(COUNTIF($J$6:$J$207,"?*")&lt;ROW(K172)-5,"",INDEX(K:K,SMALL(IF(K$6:K$207&lt;&gt;"",ROW(K$6:K$207)),ROWS(K$6:K172))))</f>
        <v/>
      </c>
    </row>
    <row r="173" spans="10:13" x14ac:dyDescent="0.25">
      <c r="J173" s="9" t="str">
        <f>IF(AND('Covered Services'!Q177&lt;&gt;1,'Covered Services'!E177="InPt, IN",'Covered Services'!B177&gt;0),'Covered Services'!B177,"")</f>
        <v/>
      </c>
      <c r="K173" s="76" t="str">
        <f>IF(J173="","",'Covered Services'!D177)</f>
        <v/>
      </c>
      <c r="L173" s="43" t="str">
        <f t="array" ref="L173">IF(COUNTIF($J$6:$J$207,"?*")&lt;ROW(J173)-5,"",INDEX(J:J,SMALL(IF(J$6:J$207&lt;&gt;"",ROW(J$6:J$207)),ROWS(J$6:J173))))</f>
        <v/>
      </c>
      <c r="M173" s="43" t="str">
        <f t="array" ref="M173">IF(COUNTIF($J$6:$J$207,"?*")&lt;ROW(K173)-5,"",INDEX(K:K,SMALL(IF(K$6:K$207&lt;&gt;"",ROW(K$6:K$207)),ROWS(K$6:K173))))</f>
        <v/>
      </c>
    </row>
    <row r="174" spans="10:13" x14ac:dyDescent="0.25">
      <c r="J174" s="9" t="str">
        <f>IF(AND('Covered Services'!Q178&lt;&gt;1,'Covered Services'!E178="InPt, IN",'Covered Services'!B178&gt;0),'Covered Services'!B178,"")</f>
        <v/>
      </c>
      <c r="K174" s="76" t="str">
        <f>IF(J174="","",'Covered Services'!D178)</f>
        <v/>
      </c>
      <c r="L174" s="43" t="str">
        <f t="array" ref="L174">IF(COUNTIF($J$6:$J$207,"?*")&lt;ROW(J174)-5,"",INDEX(J:J,SMALL(IF(J$6:J$207&lt;&gt;"",ROW(J$6:J$207)),ROWS(J$6:J174))))</f>
        <v/>
      </c>
      <c r="M174" s="43" t="str">
        <f t="array" ref="M174">IF(COUNTIF($J$6:$J$207,"?*")&lt;ROW(K174)-5,"",INDEX(K:K,SMALL(IF(K$6:K$207&lt;&gt;"",ROW(K$6:K$207)),ROWS(K$6:K174))))</f>
        <v/>
      </c>
    </row>
    <row r="175" spans="10:13" x14ac:dyDescent="0.25">
      <c r="J175" s="9" t="str">
        <f>IF(AND('Covered Services'!Q179&lt;&gt;1,'Covered Services'!E179="InPt, IN",'Covered Services'!B179&gt;0),'Covered Services'!B179,"")</f>
        <v/>
      </c>
      <c r="K175" s="76" t="str">
        <f>IF(J175="","",'Covered Services'!D179)</f>
        <v/>
      </c>
      <c r="L175" s="43" t="str">
        <f t="array" ref="L175">IF(COUNTIF($J$6:$J$207,"?*")&lt;ROW(J175)-5,"",INDEX(J:J,SMALL(IF(J$6:J$207&lt;&gt;"",ROW(J$6:J$207)),ROWS(J$6:J175))))</f>
        <v/>
      </c>
      <c r="M175" s="43" t="str">
        <f t="array" ref="M175">IF(COUNTIF($J$6:$J$207,"?*")&lt;ROW(K175)-5,"",INDEX(K:K,SMALL(IF(K$6:K$207&lt;&gt;"",ROW(K$6:K$207)),ROWS(K$6:K175))))</f>
        <v/>
      </c>
    </row>
    <row r="176" spans="10:13" x14ac:dyDescent="0.25">
      <c r="J176" s="9" t="str">
        <f>IF(AND('Covered Services'!Q180&lt;&gt;1,'Covered Services'!E180="InPt, IN",'Covered Services'!B180&gt;0),'Covered Services'!B180,"")</f>
        <v/>
      </c>
      <c r="K176" s="76" t="str">
        <f>IF(J176="","",'Covered Services'!D180)</f>
        <v/>
      </c>
      <c r="L176" s="43" t="str">
        <f t="array" ref="L176">IF(COUNTIF($J$6:$J$207,"?*")&lt;ROW(J176)-5,"",INDEX(J:J,SMALL(IF(J$6:J$207&lt;&gt;"",ROW(J$6:J$207)),ROWS(J$6:J176))))</f>
        <v/>
      </c>
      <c r="M176" s="43" t="str">
        <f t="array" ref="M176">IF(COUNTIF($J$6:$J$207,"?*")&lt;ROW(K176)-5,"",INDEX(K:K,SMALL(IF(K$6:K$207&lt;&gt;"",ROW(K$6:K$207)),ROWS(K$6:K176))))</f>
        <v/>
      </c>
    </row>
    <row r="177" spans="10:13" x14ac:dyDescent="0.25">
      <c r="J177" s="9" t="str">
        <f>IF(AND('Covered Services'!Q181&lt;&gt;1,'Covered Services'!E181="InPt, IN",'Covered Services'!B181&gt;0),'Covered Services'!B181,"")</f>
        <v/>
      </c>
      <c r="K177" s="76" t="str">
        <f>IF(J177="","",'Covered Services'!D181)</f>
        <v/>
      </c>
      <c r="L177" s="43" t="str">
        <f t="array" ref="L177">IF(COUNTIF($J$6:$J$207,"?*")&lt;ROW(J177)-5,"",INDEX(J:J,SMALL(IF(J$6:J$207&lt;&gt;"",ROW(J$6:J$207)),ROWS(J$6:J177))))</f>
        <v/>
      </c>
      <c r="M177" s="43" t="str">
        <f t="array" ref="M177">IF(COUNTIF($J$6:$J$207,"?*")&lt;ROW(K177)-5,"",INDEX(K:K,SMALL(IF(K$6:K$207&lt;&gt;"",ROW(K$6:K$207)),ROWS(K$6:K177))))</f>
        <v/>
      </c>
    </row>
    <row r="178" spans="10:13" x14ac:dyDescent="0.25">
      <c r="J178" s="9" t="str">
        <f>IF(AND('Covered Services'!Q182&lt;&gt;1,'Covered Services'!E182="InPt, IN",'Covered Services'!B182&gt;0),'Covered Services'!B182,"")</f>
        <v/>
      </c>
      <c r="K178" s="76" t="str">
        <f>IF(J178="","",'Covered Services'!D182)</f>
        <v/>
      </c>
      <c r="L178" s="43" t="str">
        <f t="array" ref="L178">IF(COUNTIF($J$6:$J$207,"?*")&lt;ROW(J178)-5,"",INDEX(J:J,SMALL(IF(J$6:J$207&lt;&gt;"",ROW(J$6:J$207)),ROWS(J$6:J178))))</f>
        <v/>
      </c>
      <c r="M178" s="43" t="str">
        <f t="array" ref="M178">IF(COUNTIF($J$6:$J$207,"?*")&lt;ROW(K178)-5,"",INDEX(K:K,SMALL(IF(K$6:K$207&lt;&gt;"",ROW(K$6:K$207)),ROWS(K$6:K178))))</f>
        <v/>
      </c>
    </row>
    <row r="179" spans="10:13" x14ac:dyDescent="0.25">
      <c r="J179" s="9" t="str">
        <f>IF(AND('Covered Services'!Q183&lt;&gt;1,'Covered Services'!E183="InPt, IN",'Covered Services'!B183&gt;0),'Covered Services'!B183,"")</f>
        <v/>
      </c>
      <c r="K179" s="76" t="str">
        <f>IF(J179="","",'Covered Services'!D183)</f>
        <v/>
      </c>
      <c r="L179" s="43" t="str">
        <f t="array" ref="L179">IF(COUNTIF($J$6:$J$207,"?*")&lt;ROW(J179)-5,"",INDEX(J:J,SMALL(IF(J$6:J$207&lt;&gt;"",ROW(J$6:J$207)),ROWS(J$6:J179))))</f>
        <v/>
      </c>
      <c r="M179" s="43" t="str">
        <f t="array" ref="M179">IF(COUNTIF($J$6:$J$207,"?*")&lt;ROW(K179)-5,"",INDEX(K:K,SMALL(IF(K$6:K$207&lt;&gt;"",ROW(K$6:K$207)),ROWS(K$6:K179))))</f>
        <v/>
      </c>
    </row>
    <row r="180" spans="10:13" x14ac:dyDescent="0.25">
      <c r="J180" s="9" t="str">
        <f>IF(AND('Covered Services'!Q184&lt;&gt;1,'Covered Services'!E184="InPt, IN",'Covered Services'!B184&gt;0),'Covered Services'!B184,"")</f>
        <v/>
      </c>
      <c r="K180" s="76" t="str">
        <f>IF(J180="","",'Covered Services'!D184)</f>
        <v/>
      </c>
      <c r="L180" s="43" t="str">
        <f t="array" ref="L180">IF(COUNTIF($J$6:$J$207,"?*")&lt;ROW(J180)-5,"",INDEX(J:J,SMALL(IF(J$6:J$207&lt;&gt;"",ROW(J$6:J$207)),ROWS(J$6:J180))))</f>
        <v/>
      </c>
      <c r="M180" s="43" t="str">
        <f t="array" ref="M180">IF(COUNTIF($J$6:$J$207,"?*")&lt;ROW(K180)-5,"",INDEX(K:K,SMALL(IF(K$6:K$207&lt;&gt;"",ROW(K$6:K$207)),ROWS(K$6:K180))))</f>
        <v/>
      </c>
    </row>
    <row r="181" spans="10:13" x14ac:dyDescent="0.25">
      <c r="J181" s="9" t="str">
        <f>IF(AND('Covered Services'!Q185&lt;&gt;1,'Covered Services'!E185="InPt, IN",'Covered Services'!B185&gt;0),'Covered Services'!B185,"")</f>
        <v/>
      </c>
      <c r="K181" s="76" t="str">
        <f>IF(J181="","",'Covered Services'!D185)</f>
        <v/>
      </c>
      <c r="L181" s="43" t="str">
        <f t="array" ref="L181">IF(COUNTIF($J$6:$J$207,"?*")&lt;ROW(J181)-5,"",INDEX(J:J,SMALL(IF(J$6:J$207&lt;&gt;"",ROW(J$6:J$207)),ROWS(J$6:J181))))</f>
        <v/>
      </c>
      <c r="M181" s="43" t="str">
        <f t="array" ref="M181">IF(COUNTIF($J$6:$J$207,"?*")&lt;ROW(K181)-5,"",INDEX(K:K,SMALL(IF(K$6:K$207&lt;&gt;"",ROW(K$6:K$207)),ROWS(K$6:K181))))</f>
        <v/>
      </c>
    </row>
    <row r="182" spans="10:13" x14ac:dyDescent="0.25">
      <c r="J182" s="9" t="str">
        <f>IF(AND('Covered Services'!Q186&lt;&gt;1,'Covered Services'!E186="InPt, IN",'Covered Services'!B186&gt;0),'Covered Services'!B186,"")</f>
        <v/>
      </c>
      <c r="K182" s="76" t="str">
        <f>IF(J182="","",'Covered Services'!D186)</f>
        <v/>
      </c>
      <c r="L182" s="43" t="str">
        <f t="array" ref="L182">IF(COUNTIF($J$6:$J$207,"?*")&lt;ROW(J182)-5,"",INDEX(J:J,SMALL(IF(J$6:J$207&lt;&gt;"",ROW(J$6:J$207)),ROWS(J$6:J182))))</f>
        <v/>
      </c>
      <c r="M182" s="43" t="str">
        <f t="array" ref="M182">IF(COUNTIF($J$6:$J$207,"?*")&lt;ROW(K182)-5,"",INDEX(K:K,SMALL(IF(K$6:K$207&lt;&gt;"",ROW(K$6:K$207)),ROWS(K$6:K182))))</f>
        <v/>
      </c>
    </row>
    <row r="183" spans="10:13" x14ac:dyDescent="0.25">
      <c r="J183" s="9" t="str">
        <f>IF(AND('Covered Services'!Q187&lt;&gt;1,'Covered Services'!E187="InPt, IN",'Covered Services'!B187&gt;0),'Covered Services'!B187,"")</f>
        <v/>
      </c>
      <c r="K183" s="76" t="str">
        <f>IF(J183="","",'Covered Services'!D187)</f>
        <v/>
      </c>
      <c r="L183" s="43" t="str">
        <f t="array" ref="L183">IF(COUNTIF($J$6:$J$207,"?*")&lt;ROW(J183)-5,"",INDEX(J:J,SMALL(IF(J$6:J$207&lt;&gt;"",ROW(J$6:J$207)),ROWS(J$6:J183))))</f>
        <v/>
      </c>
      <c r="M183" s="43" t="str">
        <f t="array" ref="M183">IF(COUNTIF($J$6:$J$207,"?*")&lt;ROW(K183)-5,"",INDEX(K:K,SMALL(IF(K$6:K$207&lt;&gt;"",ROW(K$6:K$207)),ROWS(K$6:K183))))</f>
        <v/>
      </c>
    </row>
    <row r="184" spans="10:13" x14ac:dyDescent="0.25">
      <c r="J184" s="9" t="str">
        <f>IF(AND('Covered Services'!Q188&lt;&gt;1,'Covered Services'!E188="InPt, IN",'Covered Services'!B188&gt;0),'Covered Services'!B188,"")</f>
        <v/>
      </c>
      <c r="K184" s="76" t="str">
        <f>IF(J184="","",'Covered Services'!D188)</f>
        <v/>
      </c>
      <c r="L184" s="43" t="str">
        <f t="array" ref="L184">IF(COUNTIF($J$6:$J$207,"?*")&lt;ROW(J184)-5,"",INDEX(J:J,SMALL(IF(J$6:J$207&lt;&gt;"",ROW(J$6:J$207)),ROWS(J$6:J184))))</f>
        <v/>
      </c>
      <c r="M184" s="43" t="str">
        <f t="array" ref="M184">IF(COUNTIF($J$6:$J$207,"?*")&lt;ROW(K184)-5,"",INDEX(K:K,SMALL(IF(K$6:K$207&lt;&gt;"",ROW(K$6:K$207)),ROWS(K$6:K184))))</f>
        <v/>
      </c>
    </row>
    <row r="185" spans="10:13" x14ac:dyDescent="0.25">
      <c r="J185" s="9" t="str">
        <f>IF(AND('Covered Services'!Q189&lt;&gt;1,'Covered Services'!E189="InPt, IN",'Covered Services'!B189&gt;0),'Covered Services'!B189,"")</f>
        <v/>
      </c>
      <c r="K185" s="76" t="str">
        <f>IF(J185="","",'Covered Services'!D189)</f>
        <v/>
      </c>
      <c r="L185" s="43" t="str">
        <f t="array" ref="L185">IF(COUNTIF($J$6:$J$207,"?*")&lt;ROW(J185)-5,"",INDEX(J:J,SMALL(IF(J$6:J$207&lt;&gt;"",ROW(J$6:J$207)),ROWS(J$6:J185))))</f>
        <v/>
      </c>
      <c r="M185" s="43" t="str">
        <f t="array" ref="M185">IF(COUNTIF($J$6:$J$207,"?*")&lt;ROW(K185)-5,"",INDEX(K:K,SMALL(IF(K$6:K$207&lt;&gt;"",ROW(K$6:K$207)),ROWS(K$6:K185))))</f>
        <v/>
      </c>
    </row>
    <row r="186" spans="10:13" x14ac:dyDescent="0.25">
      <c r="J186" s="9" t="str">
        <f>IF(AND('Covered Services'!Q190&lt;&gt;1,'Covered Services'!E190="InPt, IN",'Covered Services'!B190&gt;0),'Covered Services'!B190,"")</f>
        <v/>
      </c>
      <c r="K186" s="76" t="str">
        <f>IF(J186="","",'Covered Services'!D190)</f>
        <v/>
      </c>
      <c r="L186" s="43" t="str">
        <f t="array" ref="L186">IF(COUNTIF($J$6:$J$207,"?*")&lt;ROW(J186)-5,"",INDEX(J:J,SMALL(IF(J$6:J$207&lt;&gt;"",ROW(J$6:J$207)),ROWS(J$6:J186))))</f>
        <v/>
      </c>
      <c r="M186" s="43" t="str">
        <f t="array" ref="M186">IF(COUNTIF($J$6:$J$207,"?*")&lt;ROW(K186)-5,"",INDEX(K:K,SMALL(IF(K$6:K$207&lt;&gt;"",ROW(K$6:K$207)),ROWS(K$6:K186))))</f>
        <v/>
      </c>
    </row>
    <row r="187" spans="10:13" x14ac:dyDescent="0.25">
      <c r="J187" s="9" t="str">
        <f>IF(AND('Covered Services'!Q191&lt;&gt;1,'Covered Services'!E191="InPt, IN",'Covered Services'!B191&gt;0),'Covered Services'!B191,"")</f>
        <v/>
      </c>
      <c r="K187" s="76" t="str">
        <f>IF(J187="","",'Covered Services'!D191)</f>
        <v/>
      </c>
      <c r="L187" s="43" t="str">
        <f t="array" ref="L187">IF(COUNTIF($J$6:$J$207,"?*")&lt;ROW(J187)-5,"",INDEX(J:J,SMALL(IF(J$6:J$207&lt;&gt;"",ROW(J$6:J$207)),ROWS(J$6:J187))))</f>
        <v/>
      </c>
      <c r="M187" s="43" t="str">
        <f t="array" ref="M187">IF(COUNTIF($J$6:$J$207,"?*")&lt;ROW(K187)-5,"",INDEX(K:K,SMALL(IF(K$6:K$207&lt;&gt;"",ROW(K$6:K$207)),ROWS(K$6:K187))))</f>
        <v/>
      </c>
    </row>
    <row r="188" spans="10:13" x14ac:dyDescent="0.25">
      <c r="J188" s="9" t="str">
        <f>IF(AND('Covered Services'!Q192&lt;&gt;1,'Covered Services'!E192="InPt, IN",'Covered Services'!B192&gt;0),'Covered Services'!B192,"")</f>
        <v/>
      </c>
      <c r="K188" s="76" t="str">
        <f>IF(J188="","",'Covered Services'!D192)</f>
        <v/>
      </c>
      <c r="L188" s="43" t="str">
        <f t="array" ref="L188">IF(COUNTIF($J$6:$J$207,"?*")&lt;ROW(J188)-5,"",INDEX(J:J,SMALL(IF(J$6:J$207&lt;&gt;"",ROW(J$6:J$207)),ROWS(J$6:J188))))</f>
        <v/>
      </c>
      <c r="M188" s="43" t="str">
        <f t="array" ref="M188">IF(COUNTIF($J$6:$J$207,"?*")&lt;ROW(K188)-5,"",INDEX(K:K,SMALL(IF(K$6:K$207&lt;&gt;"",ROW(K$6:K$207)),ROWS(K$6:K188))))</f>
        <v/>
      </c>
    </row>
    <row r="189" spans="10:13" x14ac:dyDescent="0.25">
      <c r="J189" s="9" t="str">
        <f>IF(AND('Covered Services'!Q193&lt;&gt;1,'Covered Services'!E193="InPt, IN",'Covered Services'!B193&gt;0),'Covered Services'!B193,"")</f>
        <v/>
      </c>
      <c r="K189" s="76" t="str">
        <f>IF(J189="","",'Covered Services'!D193)</f>
        <v/>
      </c>
      <c r="L189" s="43" t="str">
        <f t="array" ref="L189">IF(COUNTIF($J$6:$J$207,"?*")&lt;ROW(J189)-5,"",INDEX(J:J,SMALL(IF(J$6:J$207&lt;&gt;"",ROW(J$6:J$207)),ROWS(J$6:J189))))</f>
        <v/>
      </c>
      <c r="M189" s="43" t="str">
        <f t="array" ref="M189">IF(COUNTIF($J$6:$J$207,"?*")&lt;ROW(K189)-5,"",INDEX(K:K,SMALL(IF(K$6:K$207&lt;&gt;"",ROW(K$6:K$207)),ROWS(K$6:K189))))</f>
        <v/>
      </c>
    </row>
    <row r="190" spans="10:13" x14ac:dyDescent="0.25">
      <c r="J190" s="9" t="str">
        <f>IF(AND('Covered Services'!Q194&lt;&gt;1,'Covered Services'!E194="InPt, IN",'Covered Services'!B194&gt;0),'Covered Services'!B194,"")</f>
        <v/>
      </c>
      <c r="K190" s="76" t="str">
        <f>IF(J190="","",'Covered Services'!D194)</f>
        <v/>
      </c>
      <c r="L190" s="43" t="str">
        <f t="array" ref="L190">IF(COUNTIF($J$6:$J$207,"?*")&lt;ROW(J190)-5,"",INDEX(J:J,SMALL(IF(J$6:J$207&lt;&gt;"",ROW(J$6:J$207)),ROWS(J$6:J190))))</f>
        <v/>
      </c>
      <c r="M190" s="43" t="str">
        <f t="array" ref="M190">IF(COUNTIF($J$6:$J$207,"?*")&lt;ROW(K190)-5,"",INDEX(K:K,SMALL(IF(K$6:K$207&lt;&gt;"",ROW(K$6:K$207)),ROWS(K$6:K190))))</f>
        <v/>
      </c>
    </row>
    <row r="191" spans="10:13" x14ac:dyDescent="0.25">
      <c r="J191" s="9" t="str">
        <f>IF(AND('Covered Services'!Q195&lt;&gt;1,'Covered Services'!E195="InPt, IN",'Covered Services'!B195&gt;0),'Covered Services'!B195,"")</f>
        <v/>
      </c>
      <c r="K191" s="76" t="str">
        <f>IF(J191="","",'Covered Services'!D195)</f>
        <v/>
      </c>
      <c r="L191" s="43" t="str">
        <f t="array" ref="L191">IF(COUNTIF($J$6:$J$207,"?*")&lt;ROW(J191)-5,"",INDEX(J:J,SMALL(IF(J$6:J$207&lt;&gt;"",ROW(J$6:J$207)),ROWS(J$6:J191))))</f>
        <v/>
      </c>
      <c r="M191" s="43" t="str">
        <f t="array" ref="M191">IF(COUNTIF($J$6:$J$207,"?*")&lt;ROW(K191)-5,"",INDEX(K:K,SMALL(IF(K$6:K$207&lt;&gt;"",ROW(K$6:K$207)),ROWS(K$6:K191))))</f>
        <v/>
      </c>
    </row>
    <row r="192" spans="10:13" x14ac:dyDescent="0.25">
      <c r="J192" s="9" t="str">
        <f>IF(AND('Covered Services'!Q196&lt;&gt;1,'Covered Services'!E196="InPt, IN",'Covered Services'!B196&gt;0),'Covered Services'!B196,"")</f>
        <v/>
      </c>
      <c r="K192" s="76" t="str">
        <f>IF(J192="","",'Covered Services'!D196)</f>
        <v/>
      </c>
      <c r="L192" s="43" t="str">
        <f t="array" ref="L192">IF(COUNTIF($J$6:$J$207,"?*")&lt;ROW(J192)-5,"",INDEX(J:J,SMALL(IF(J$6:J$207&lt;&gt;"",ROW(J$6:J$207)),ROWS(J$6:J192))))</f>
        <v/>
      </c>
      <c r="M192" s="43" t="str">
        <f t="array" ref="M192">IF(COUNTIF($J$6:$J$207,"?*")&lt;ROW(K192)-5,"",INDEX(K:K,SMALL(IF(K$6:K$207&lt;&gt;"",ROW(K$6:K$207)),ROWS(K$6:K192))))</f>
        <v/>
      </c>
    </row>
    <row r="193" spans="10:13" x14ac:dyDescent="0.25">
      <c r="J193" s="9" t="str">
        <f>IF(AND('Covered Services'!Q197&lt;&gt;1,'Covered Services'!E197="InPt, IN",'Covered Services'!B197&gt;0),'Covered Services'!B197,"")</f>
        <v/>
      </c>
      <c r="K193" s="76" t="str">
        <f>IF(J193="","",'Covered Services'!D197)</f>
        <v/>
      </c>
      <c r="L193" s="43" t="str">
        <f t="array" ref="L193">IF(COUNTIF($J$6:$J$207,"?*")&lt;ROW(J193)-5,"",INDEX(J:J,SMALL(IF(J$6:J$207&lt;&gt;"",ROW(J$6:J$207)),ROWS(J$6:J193))))</f>
        <v/>
      </c>
      <c r="M193" s="43" t="str">
        <f t="array" ref="M193">IF(COUNTIF($J$6:$J$207,"?*")&lt;ROW(K193)-5,"",INDEX(K:K,SMALL(IF(K$6:K$207&lt;&gt;"",ROW(K$6:K$207)),ROWS(K$6:K193))))</f>
        <v/>
      </c>
    </row>
    <row r="194" spans="10:13" x14ac:dyDescent="0.25">
      <c r="J194" s="9" t="str">
        <f>IF(AND('Covered Services'!Q198&lt;&gt;1,'Covered Services'!E198="InPt, IN",'Covered Services'!B198&gt;0),'Covered Services'!B198,"")</f>
        <v/>
      </c>
      <c r="K194" s="76" t="str">
        <f>IF(J194="","",'Covered Services'!D198)</f>
        <v/>
      </c>
      <c r="L194" s="43" t="str">
        <f t="array" ref="L194">IF(COUNTIF($J$6:$J$207,"?*")&lt;ROW(J194)-5,"",INDEX(J:J,SMALL(IF(J$6:J$207&lt;&gt;"",ROW(J$6:J$207)),ROWS(J$6:J194))))</f>
        <v/>
      </c>
      <c r="M194" s="43" t="str">
        <f t="array" ref="M194">IF(COUNTIF($J$6:$J$207,"?*")&lt;ROW(K194)-5,"",INDEX(K:K,SMALL(IF(K$6:K$207&lt;&gt;"",ROW(K$6:K$207)),ROWS(K$6:K194))))</f>
        <v/>
      </c>
    </row>
    <row r="195" spans="10:13" x14ac:dyDescent="0.25">
      <c r="J195" s="9" t="str">
        <f>IF(AND('Covered Services'!Q199&lt;&gt;1,'Covered Services'!E199="InPt, IN",'Covered Services'!B199&gt;0),'Covered Services'!B199,"")</f>
        <v/>
      </c>
      <c r="K195" s="76" t="str">
        <f>IF(J195="","",'Covered Services'!D199)</f>
        <v/>
      </c>
      <c r="L195" s="43" t="str">
        <f t="array" ref="L195">IF(COUNTIF($J$6:$J$207,"?*")&lt;ROW(J195)-5,"",INDEX(J:J,SMALL(IF(J$6:J$207&lt;&gt;"",ROW(J$6:J$207)),ROWS(J$6:J195))))</f>
        <v/>
      </c>
      <c r="M195" s="43" t="str">
        <f t="array" ref="M195">IF(COUNTIF($J$6:$J$207,"?*")&lt;ROW(K195)-5,"",INDEX(K:K,SMALL(IF(K$6:K$207&lt;&gt;"",ROW(K$6:K$207)),ROWS(K$6:K195))))</f>
        <v/>
      </c>
    </row>
    <row r="196" spans="10:13" x14ac:dyDescent="0.25">
      <c r="J196" s="9" t="str">
        <f>IF(AND('Covered Services'!Q200&lt;&gt;1,'Covered Services'!E200="InPt, IN",'Covered Services'!B200&gt;0),'Covered Services'!B200,"")</f>
        <v/>
      </c>
      <c r="K196" s="76" t="str">
        <f>IF(J196="","",'Covered Services'!D200)</f>
        <v/>
      </c>
      <c r="L196" s="43" t="str">
        <f t="array" ref="L196">IF(COUNTIF($J$6:$J$207,"?*")&lt;ROW(J196)-5,"",INDEX(J:J,SMALL(IF(J$6:J$207&lt;&gt;"",ROW(J$6:J$207)),ROWS(J$6:J196))))</f>
        <v/>
      </c>
      <c r="M196" s="43" t="str">
        <f t="array" ref="M196">IF(COUNTIF($J$6:$J$207,"?*")&lt;ROW(K196)-5,"",INDEX(K:K,SMALL(IF(K$6:K$207&lt;&gt;"",ROW(K$6:K$207)),ROWS(K$6:K196))))</f>
        <v/>
      </c>
    </row>
    <row r="197" spans="10:13" x14ac:dyDescent="0.25">
      <c r="J197" s="9" t="str">
        <f>IF(AND('Covered Services'!Q201&lt;&gt;1,'Covered Services'!E201="InPt, IN",'Covered Services'!B201&gt;0),'Covered Services'!B201,"")</f>
        <v/>
      </c>
      <c r="K197" s="76" t="str">
        <f>IF(J197="","",'Covered Services'!D201)</f>
        <v/>
      </c>
      <c r="L197" s="43" t="str">
        <f t="array" ref="L197">IF(COUNTIF($J$6:$J$207,"?*")&lt;ROW(J197)-5,"",INDEX(J:J,SMALL(IF(J$6:J$207&lt;&gt;"",ROW(J$6:J$207)),ROWS(J$6:J197))))</f>
        <v/>
      </c>
      <c r="M197" s="43" t="str">
        <f t="array" ref="M197">IF(COUNTIF($J$6:$J$207,"?*")&lt;ROW(K197)-5,"",INDEX(K:K,SMALL(IF(K$6:K$207&lt;&gt;"",ROW(K$6:K$207)),ROWS(K$6:K197))))</f>
        <v/>
      </c>
    </row>
    <row r="198" spans="10:13" x14ac:dyDescent="0.25">
      <c r="J198" s="9" t="str">
        <f>IF(AND('Covered Services'!Q202&lt;&gt;1,'Covered Services'!E202="InPt, IN",'Covered Services'!B202&gt;0),'Covered Services'!B202,"")</f>
        <v/>
      </c>
      <c r="K198" s="76" t="str">
        <f>IF(J198="","",'Covered Services'!D202)</f>
        <v/>
      </c>
      <c r="L198" s="43" t="str">
        <f t="array" ref="L198">IF(COUNTIF($J$6:$J$207,"?*")&lt;ROW(J198)-5,"",INDEX(J:J,SMALL(IF(J$6:J$207&lt;&gt;"",ROW(J$6:J$207)),ROWS(J$6:J198))))</f>
        <v/>
      </c>
      <c r="M198" s="43" t="str">
        <f t="array" ref="M198">IF(COUNTIF($J$6:$J$207,"?*")&lt;ROW(K198)-5,"",INDEX(K:K,SMALL(IF(K$6:K$207&lt;&gt;"",ROW(K$6:K$207)),ROWS(K$6:K198))))</f>
        <v/>
      </c>
    </row>
    <row r="199" spans="10:13" x14ac:dyDescent="0.25">
      <c r="J199" s="9" t="str">
        <f>IF(AND('Covered Services'!Q203&lt;&gt;1,'Covered Services'!E203="InPt, IN",'Covered Services'!B203&gt;0),'Covered Services'!B203,"")</f>
        <v/>
      </c>
      <c r="K199" s="76" t="str">
        <f>IF(J199="","",'Covered Services'!D203)</f>
        <v/>
      </c>
      <c r="L199" s="43" t="str">
        <f t="array" ref="L199">IF(COUNTIF($J$6:$J$207,"?*")&lt;ROW(J199)-5,"",INDEX(J:J,SMALL(IF(J$6:J$207&lt;&gt;"",ROW(J$6:J$207)),ROWS(J$6:J199))))</f>
        <v/>
      </c>
      <c r="M199" s="43" t="str">
        <f t="array" ref="M199">IF(COUNTIF($J$6:$J$207,"?*")&lt;ROW(K199)-5,"",INDEX(K:K,SMALL(IF(K$6:K$207&lt;&gt;"",ROW(K$6:K$207)),ROWS(K$6:K199))))</f>
        <v/>
      </c>
    </row>
    <row r="200" spans="10:13" x14ac:dyDescent="0.25">
      <c r="J200" s="9" t="str">
        <f>IF(AND('Covered Services'!Q204&lt;&gt;1,'Covered Services'!E204="InPt, IN",'Covered Services'!B204&gt;0),'Covered Services'!B204,"")</f>
        <v/>
      </c>
      <c r="K200" s="76" t="str">
        <f>IF(J200="","",'Covered Services'!D204)</f>
        <v/>
      </c>
      <c r="L200" s="43" t="str">
        <f t="array" ref="L200">IF(COUNTIF($J$6:$J$207,"?*")&lt;ROW(J200)-5,"",INDEX(J:J,SMALL(IF(J$6:J$207&lt;&gt;"",ROW(J$6:J$207)),ROWS(J$6:J200))))</f>
        <v/>
      </c>
      <c r="M200" s="43" t="str">
        <f t="array" ref="M200">IF(COUNTIF($J$6:$J$207,"?*")&lt;ROW(K200)-5,"",INDEX(K:K,SMALL(IF(K$6:K$207&lt;&gt;"",ROW(K$6:K$207)),ROWS(K$6:K200))))</f>
        <v/>
      </c>
    </row>
    <row r="201" spans="10:13" x14ac:dyDescent="0.25">
      <c r="J201" s="9" t="str">
        <f>IF(AND('Covered Services'!Q205&lt;&gt;1,'Covered Services'!E205="InPt, IN",'Covered Services'!B205&gt;0),'Covered Services'!B205,"")</f>
        <v/>
      </c>
      <c r="K201" s="76" t="str">
        <f>IF(J201="","",'Covered Services'!D205)</f>
        <v/>
      </c>
      <c r="L201" s="43" t="str">
        <f t="array" ref="L201">IF(COUNTIF($J$6:$J$207,"?*")&lt;ROW(J201)-5,"",INDEX(J:J,SMALL(IF(J$6:J$207&lt;&gt;"",ROW(J$6:J$207)),ROWS(J$6:J201))))</f>
        <v/>
      </c>
      <c r="M201" s="43" t="str">
        <f t="array" ref="M201">IF(COUNTIF($J$6:$J$207,"?*")&lt;ROW(K201)-5,"",INDEX(K:K,SMALL(IF(K$6:K$207&lt;&gt;"",ROW(K$6:K$207)),ROWS(K$6:K201))))</f>
        <v/>
      </c>
    </row>
    <row r="202" spans="10:13" x14ac:dyDescent="0.25">
      <c r="J202" s="9" t="str">
        <f>IF(AND('Covered Services'!Q206&lt;&gt;1,'Covered Services'!E206="InPt, IN",'Covered Services'!B206&gt;0),'Covered Services'!B206,"")</f>
        <v/>
      </c>
      <c r="K202" s="76" t="str">
        <f>IF(J202="","",'Covered Services'!D206)</f>
        <v/>
      </c>
      <c r="L202" s="43" t="str">
        <f t="array" ref="L202">IF(COUNTIF($J$6:$J$207,"?*")&lt;ROW(J202)-5,"",INDEX(J:J,SMALL(IF(J$6:J$207&lt;&gt;"",ROW(J$6:J$207)),ROWS(J$6:J202))))</f>
        <v/>
      </c>
      <c r="M202" s="43" t="str">
        <f t="array" ref="M202">IF(COUNTIF($J$6:$J$207,"?*")&lt;ROW(K202)-5,"",INDEX(K:K,SMALL(IF(K$6:K$207&lt;&gt;"",ROW(K$6:K$207)),ROWS(K$6:K202))))</f>
        <v/>
      </c>
    </row>
    <row r="203" spans="10:13" x14ac:dyDescent="0.25">
      <c r="J203" s="9" t="str">
        <f>IF(AND('Covered Services'!Q207&lt;&gt;1,'Covered Services'!E207="InPt, IN",'Covered Services'!B207&gt;0),'Covered Services'!B207,"")</f>
        <v/>
      </c>
      <c r="K203" s="76" t="str">
        <f>IF(J203="","",'Covered Services'!D207)</f>
        <v/>
      </c>
      <c r="L203" s="43" t="str">
        <f t="array" ref="L203">IF(COUNTIF($J$6:$J$207,"?*")&lt;ROW(J203)-5,"",INDEX(J:J,SMALL(IF(J$6:J$207&lt;&gt;"",ROW(J$6:J$207)),ROWS(J$6:J203))))</f>
        <v/>
      </c>
      <c r="M203" s="43" t="str">
        <f t="array" ref="M203">IF(COUNTIF($J$6:$J$207,"?*")&lt;ROW(K203)-5,"",INDEX(K:K,SMALL(IF(K$6:K$207&lt;&gt;"",ROW(K$6:K$207)),ROWS(K$6:K203))))</f>
        <v/>
      </c>
    </row>
    <row r="204" spans="10:13" x14ac:dyDescent="0.25">
      <c r="J204" s="9" t="str">
        <f>IF(AND('Covered Services'!Q208&lt;&gt;1,'Covered Services'!E208="InPt, IN",'Covered Services'!B208&gt;0),'Covered Services'!B208,"")</f>
        <v/>
      </c>
      <c r="K204" s="76" t="str">
        <f>IF(J204="","",'Covered Services'!D208)</f>
        <v/>
      </c>
      <c r="L204" s="43" t="str">
        <f t="array" ref="L204">IF(COUNTIF($J$6:$J$207,"?*")&lt;ROW(J204)-5,"",INDEX(J:J,SMALL(IF(J$6:J$207&lt;&gt;"",ROW(J$6:J$207)),ROWS(J$6:J204))))</f>
        <v/>
      </c>
      <c r="M204" s="43" t="str">
        <f t="array" ref="M204">IF(COUNTIF($J$6:$J$207,"?*")&lt;ROW(K204)-5,"",INDEX(K:K,SMALL(IF(K$6:K$207&lt;&gt;"",ROW(K$6:K$207)),ROWS(K$6:K204))))</f>
        <v/>
      </c>
    </row>
    <row r="205" spans="10:13" x14ac:dyDescent="0.25">
      <c r="J205" s="9" t="str">
        <f>IF(AND('Covered Services'!Q209&lt;&gt;1,'Covered Services'!E209="InPt, IN",'Covered Services'!B209&gt;0),'Covered Services'!B209,"")</f>
        <v/>
      </c>
      <c r="K205" s="76" t="str">
        <f>IF(J205="","",'Covered Services'!D209)</f>
        <v/>
      </c>
      <c r="L205" s="43" t="str">
        <f t="array" ref="L205">IF(COUNTIF($J$6:$J$207,"?*")&lt;ROW(J205)-5,"",INDEX(J:J,SMALL(IF(J$6:J$207&lt;&gt;"",ROW(J$6:J$207)),ROWS(J$6:J205))))</f>
        <v/>
      </c>
      <c r="M205" s="43" t="str">
        <f t="array" ref="M205">IF(COUNTIF($J$6:$J$207,"?*")&lt;ROW(K205)-5,"",INDEX(K:K,SMALL(IF(K$6:K$207&lt;&gt;"",ROW(K$6:K$207)),ROWS(K$6:K205))))</f>
        <v/>
      </c>
    </row>
    <row r="206" spans="10:13" x14ac:dyDescent="0.25">
      <c r="J206" s="9" t="str">
        <f>IF(AND('Covered Services'!Q210&lt;&gt;1,'Covered Services'!E210="InPt, IN",'Covered Services'!B210&gt;0),'Covered Services'!B210,"")</f>
        <v/>
      </c>
      <c r="K206" s="76" t="str">
        <f>IF(J206="","",'Covered Services'!D210)</f>
        <v/>
      </c>
      <c r="L206" s="43" t="str">
        <f t="array" ref="L206">IF(COUNTIF($J$6:$J$207,"?*")&lt;ROW(J206)-5,"",INDEX(J:J,SMALL(IF(J$6:J$207&lt;&gt;"",ROW(J$6:J$207)),ROWS(J$6:J206))))</f>
        <v/>
      </c>
      <c r="M206" s="43" t="str">
        <f t="array" ref="M206">IF(COUNTIF($J$6:$J$207,"?*")&lt;ROW(K206)-5,"",INDEX(K:K,SMALL(IF(K$6:K$207&lt;&gt;"",ROW(K$6:K$207)),ROWS(K$6:K206))))</f>
        <v/>
      </c>
    </row>
    <row r="207" spans="10:13" x14ac:dyDescent="0.25">
      <c r="J207" s="9" t="str">
        <f>IF(AND('Covered Services'!Q211&lt;&gt;1,'Covered Services'!E211="InPt, IN",'Covered Services'!B211&gt;0),'Covered Services'!B211,"")</f>
        <v/>
      </c>
      <c r="K207" s="76" t="str">
        <f>IF(J207="","",'Covered Services'!D211)</f>
        <v/>
      </c>
      <c r="L207" s="43" t="str">
        <f t="array" ref="L207">IF(COUNTIF($J$6:$J$207,"?*")&lt;ROW(J207)-5,"",INDEX(J:J,SMALL(IF(J$6:J$207&lt;&gt;"",ROW(J$6:J$207)),ROWS(J$6:J207))))</f>
        <v/>
      </c>
      <c r="M207" s="43" t="str">
        <f t="array" ref="M207">IF(COUNTIF($J$6:$J$207,"?*")&lt;ROW(K207)-5,"",INDEX(K:K,SMALL(IF(K$6:K$207&lt;&gt;"",ROW(K$6:K$207)),ROWS(K$6:K207))))</f>
        <v/>
      </c>
    </row>
    <row r="208" spans="10:13" x14ac:dyDescent="0.25">
      <c r="L208" s="43"/>
    </row>
    <row r="209" spans="12:12" x14ac:dyDescent="0.25">
      <c r="L209" s="43"/>
    </row>
    <row r="210" spans="12:12" x14ac:dyDescent="0.25">
      <c r="L210" s="43"/>
    </row>
    <row r="211" spans="12:12" x14ac:dyDescent="0.25">
      <c r="L211" s="43"/>
    </row>
    <row r="212" spans="12:12" x14ac:dyDescent="0.25">
      <c r="L212" s="43"/>
    </row>
    <row r="213" spans="12:12" x14ac:dyDescent="0.25">
      <c r="L213" s="43"/>
    </row>
    <row r="214" spans="12:12" x14ac:dyDescent="0.25">
      <c r="L214" s="43"/>
    </row>
    <row r="215" spans="12:12" x14ac:dyDescent="0.25">
      <c r="L215" s="43"/>
    </row>
    <row r="216" spans="12:12" x14ac:dyDescent="0.25">
      <c r="L216" s="43"/>
    </row>
  </sheetData>
  <sheetProtection sheet="1" formatRows="0"/>
  <mergeCells count="2">
    <mergeCell ref="B1:H1"/>
    <mergeCell ref="B68:F68"/>
  </mergeCells>
  <conditionalFormatting sqref="B70:B75">
    <cfRule type="cellIs" dxfId="250" priority="49" operator="notBetween">
      <formula>0</formula>
      <formula>2000</formula>
    </cfRule>
  </conditionalFormatting>
  <conditionalFormatting sqref="B75">
    <cfRule type="containsErrors" dxfId="249" priority="48">
      <formula>ISERROR(B75)</formula>
    </cfRule>
  </conditionalFormatting>
  <conditionalFormatting sqref="B70:B74">
    <cfRule type="containsErrors" dxfId="248" priority="47">
      <formula>ISERROR(B70)</formula>
    </cfRule>
  </conditionalFormatting>
  <conditionalFormatting sqref="F70:F75">
    <cfRule type="containsText" dxfId="247" priority="44" operator="containsText" text="Predominant Level Met">
      <formula>NOT(ISERROR(SEARCH("Predominant Level Met",F70)))</formula>
    </cfRule>
  </conditionalFormatting>
  <conditionalFormatting sqref="G69">
    <cfRule type="containsText" dxfId="246" priority="42" operator="containsText" text="No such cost sharing shall be applied">
      <formula>NOT(ISERROR(SEARCH("No such cost sharing shall be applied",G69)))</formula>
    </cfRule>
    <cfRule type="cellIs" dxfId="245" priority="43" operator="notEqual">
      <formula>"No such cost sharing shall be applied"</formula>
    </cfRule>
  </conditionalFormatting>
  <conditionalFormatting sqref="D67:H67">
    <cfRule type="containsText" dxfId="244" priority="41" operator="containsText" text="Threshold Not Met">
      <formula>NOT(ISERROR(SEARCH("Threshold Not Met",D67)))</formula>
    </cfRule>
  </conditionalFormatting>
  <conditionalFormatting sqref="B79:B84">
    <cfRule type="cellIs" dxfId="243" priority="33" operator="notBetween">
      <formula>0</formula>
      <formula>2000</formula>
    </cfRule>
  </conditionalFormatting>
  <conditionalFormatting sqref="B79:B84">
    <cfRule type="containsErrors" dxfId="242" priority="32">
      <formula>ISERROR(B79)</formula>
    </cfRule>
  </conditionalFormatting>
  <conditionalFormatting sqref="F80:F84">
    <cfRule type="containsText" dxfId="241" priority="31" operator="containsText" text="Predominant Level Met">
      <formula>NOT(ISERROR(SEARCH("Predominant Level Met",F80)))</formula>
    </cfRule>
  </conditionalFormatting>
  <conditionalFormatting sqref="G78">
    <cfRule type="containsText" dxfId="240" priority="29" operator="containsText" text="No such cost sharing shall be applied">
      <formula>NOT(ISERROR(SEARCH("No such cost sharing shall be applied",G78)))</formula>
    </cfRule>
    <cfRule type="cellIs" dxfId="239" priority="30" operator="notEqual">
      <formula>"No such cost sharing shall be applied"</formula>
    </cfRule>
  </conditionalFormatting>
  <conditionalFormatting sqref="B88">
    <cfRule type="cellIs" dxfId="238" priority="20" operator="notBetween">
      <formula>0</formula>
      <formula>2000</formula>
    </cfRule>
  </conditionalFormatting>
  <conditionalFormatting sqref="B88">
    <cfRule type="containsErrors" dxfId="237" priority="19">
      <formula>ISERROR(B88)</formula>
    </cfRule>
  </conditionalFormatting>
  <conditionalFormatting sqref="B89:B93">
    <cfRule type="cellIs" dxfId="236" priority="18" operator="notBetween">
      <formula>0</formula>
      <formula>2000</formula>
    </cfRule>
  </conditionalFormatting>
  <conditionalFormatting sqref="B89:B93">
    <cfRule type="containsErrors" dxfId="235" priority="17">
      <formula>ISERROR(B89)</formula>
    </cfRule>
  </conditionalFormatting>
  <conditionalFormatting sqref="F89:F93">
    <cfRule type="containsText" dxfId="234" priority="16" operator="containsText" text="Predominant Level Met">
      <formula>NOT(ISERROR(SEARCH("Predominant Level Met",F89)))</formula>
    </cfRule>
  </conditionalFormatting>
  <conditionalFormatting sqref="G87">
    <cfRule type="containsText" dxfId="233" priority="14" operator="containsText" text="No such limits shall be applied">
      <formula>NOT(ISERROR(SEARCH("No such limits shall be applied",G87)))</formula>
    </cfRule>
  </conditionalFormatting>
  <conditionalFormatting sqref="F79">
    <cfRule type="containsText" dxfId="232" priority="12" operator="containsText" text="Predominant Level Met">
      <formula>NOT(ISERROR(SEARCH("Predominant Level Met",F79)))</formula>
    </cfRule>
  </conditionalFormatting>
  <conditionalFormatting sqref="F88">
    <cfRule type="containsText" dxfId="231" priority="11" operator="containsText" text="Predominant Level Met">
      <formula>NOT(ISERROR(SEARCH("Predominant Level Met",F88)))</formula>
    </cfRule>
  </conditionalFormatting>
  <conditionalFormatting sqref="B97:B102">
    <cfRule type="cellIs" dxfId="230" priority="10" operator="notBetween">
      <formula>0</formula>
      <formula>2000</formula>
    </cfRule>
  </conditionalFormatting>
  <conditionalFormatting sqref="B97:B102">
    <cfRule type="containsErrors" dxfId="229" priority="9">
      <formula>ISERROR(B97)</formula>
    </cfRule>
  </conditionalFormatting>
  <conditionalFormatting sqref="F98:F102">
    <cfRule type="containsText" dxfId="228" priority="6" operator="containsText" text="Predominant Level Met">
      <formula>NOT(ISERROR(SEARCH("Predominant Level Met",F98)))</formula>
    </cfRule>
  </conditionalFormatting>
  <conditionalFormatting sqref="F97">
    <cfRule type="containsText" dxfId="227" priority="5" operator="containsText" text="Predominant Level Met">
      <formula>NOT(ISERROR(SEARCH("Predominant Level Met",F97)))</formula>
    </cfRule>
  </conditionalFormatting>
  <conditionalFormatting sqref="G96">
    <cfRule type="containsText" dxfId="226" priority="4" operator="containsText" text="No such limits shall be applied">
      <formula>NOT(ISERROR(SEARCH("No such limits shall be applied",G96)))</formula>
    </cfRule>
  </conditionalFormatting>
  <conditionalFormatting sqref="D67:H67">
    <cfRule type="cellIs" dxfId="225" priority="3" operator="equal">
      <formula>"Threshold Met"</formula>
    </cfRule>
  </conditionalFormatting>
  <conditionalFormatting sqref="E67:H67">
    <cfRule type="cellIs" dxfId="224" priority="2" operator="equal">
      <formula>"Threshold Met"</formula>
    </cfRule>
  </conditionalFormatting>
  <conditionalFormatting sqref="D67:H67">
    <cfRule type="cellIs" dxfId="223" priority="1" operator="equal">
      <formula>"Threshold Met"</formula>
    </cfRule>
  </conditionalFormatting>
  <dataValidations count="1">
    <dataValidation type="list" allowBlank="1" showInputMessage="1" showErrorMessage="1" sqref="F6:F62" xr:uid="{00000000-0002-0000-0200-000000000000}">
      <formula1>"Y, N"</formula1>
    </dataValidation>
  </dataValidations>
  <pageMargins left="0.7" right="0.7" top="0.75" bottom="0.75" header="0.3" footer="0.3"/>
  <pageSetup paperSize="5" scale="59" fitToHeight="0" orientation="landscape" r:id="rId1"/>
  <headerFooter>
    <oddFooter>&amp;C&amp;1#&amp;"Calibri"&amp;10&amp;K000000Confidential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B1:M216"/>
  <sheetViews>
    <sheetView zoomScaleNormal="100" workbookViewId="0">
      <selection activeCell="D6" sqref="D6"/>
    </sheetView>
  </sheetViews>
  <sheetFormatPr defaultRowHeight="15" x14ac:dyDescent="0.25"/>
  <cols>
    <col min="1" max="1" width="3" style="9" customWidth="1"/>
    <col min="2" max="2" width="53.28515625" style="9" customWidth="1"/>
    <col min="3" max="3" width="36.140625" style="9" customWidth="1"/>
    <col min="4" max="4" width="36.28515625" style="9" customWidth="1"/>
    <col min="5" max="5" width="40.42578125" style="9" customWidth="1"/>
    <col min="6" max="6" width="36.28515625" style="9" customWidth="1"/>
    <col min="7" max="7" width="33.7109375" style="9" customWidth="1"/>
    <col min="8" max="8" width="33" style="9" customWidth="1"/>
    <col min="9" max="9" width="9.140625" style="9"/>
    <col min="10" max="10" width="27" style="9" hidden="1" customWidth="1"/>
    <col min="11" max="11" width="14.85546875" style="76" hidden="1" customWidth="1"/>
    <col min="12" max="12" width="25.140625" style="9" hidden="1" customWidth="1"/>
    <col min="13" max="13" width="0" style="9" hidden="1" customWidth="1"/>
    <col min="14" max="16384" width="9.140625" style="9"/>
  </cols>
  <sheetData>
    <row r="1" spans="2:13" ht="71.25" customHeight="1" x14ac:dyDescent="0.25">
      <c r="B1" s="135" t="s">
        <v>16</v>
      </c>
      <c r="C1" s="136"/>
      <c r="D1" s="136"/>
      <c r="E1" s="136"/>
      <c r="F1" s="136"/>
      <c r="G1" s="136"/>
      <c r="H1" s="137"/>
    </row>
    <row r="2" spans="2:13" ht="62.25" customHeight="1" thickBot="1" x14ac:dyDescent="0.3">
      <c r="B2" s="77" t="str">
        <f>"Plan: "&amp;'Covered Services'!C3</f>
        <v xml:space="preserve">Plan: </v>
      </c>
      <c r="C2" s="4"/>
      <c r="D2" s="11"/>
      <c r="E2" s="11"/>
      <c r="F2" s="86" t="str">
        <f>"Plan Year: "&amp;'Covered Services'!C4</f>
        <v xml:space="preserve">Plan Year: </v>
      </c>
      <c r="G2" s="11"/>
      <c r="H2" s="12"/>
    </row>
    <row r="3" spans="2:13" ht="15.75" thickBot="1" x14ac:dyDescent="0.3">
      <c r="B3" s="41" t="s">
        <v>80</v>
      </c>
      <c r="C3" s="5" t="s">
        <v>9</v>
      </c>
      <c r="D3" s="5" t="s">
        <v>10</v>
      </c>
      <c r="E3" s="5" t="s">
        <v>11</v>
      </c>
      <c r="F3" s="5" t="s">
        <v>12</v>
      </c>
      <c r="G3" s="5" t="s">
        <v>14</v>
      </c>
      <c r="H3" s="6" t="s">
        <v>15</v>
      </c>
    </row>
    <row r="4" spans="2:13" x14ac:dyDescent="0.25">
      <c r="B4" s="42" t="str">
        <f ca="1">MID(CELL("filename",A1),FIND("]",CELL("filename",A1))+1,255)</f>
        <v>INPATIENT, OUT-OF-NETWORK</v>
      </c>
      <c r="C4" s="2" t="s">
        <v>13</v>
      </c>
      <c r="D4" s="2" t="s">
        <v>0</v>
      </c>
      <c r="E4" s="2" t="s">
        <v>1</v>
      </c>
      <c r="F4" s="2" t="s">
        <v>2</v>
      </c>
      <c r="G4" s="2" t="s">
        <v>5</v>
      </c>
      <c r="H4" s="2" t="s">
        <v>6</v>
      </c>
    </row>
    <row r="5" spans="2:13" ht="103.5" customHeight="1" thickBot="1" x14ac:dyDescent="0.3">
      <c r="B5" s="88" t="s">
        <v>84</v>
      </c>
      <c r="C5" s="3" t="s">
        <v>4</v>
      </c>
      <c r="D5" s="3" t="s">
        <v>81</v>
      </c>
      <c r="E5" s="3" t="s">
        <v>47</v>
      </c>
      <c r="F5" s="3" t="s">
        <v>3</v>
      </c>
      <c r="G5" s="3" t="s">
        <v>7</v>
      </c>
      <c r="H5" s="3" t="s">
        <v>8</v>
      </c>
      <c r="J5" s="87" t="s">
        <v>82</v>
      </c>
      <c r="L5" s="87" t="s">
        <v>83</v>
      </c>
    </row>
    <row r="6" spans="2:13" x14ac:dyDescent="0.25">
      <c r="B6" s="125" t="str">
        <f>L6</f>
        <v/>
      </c>
      <c r="C6" s="123" t="str">
        <f>M6</f>
        <v/>
      </c>
      <c r="D6" s="34"/>
      <c r="E6" s="35"/>
      <c r="F6" s="36"/>
      <c r="G6" s="36"/>
      <c r="H6" s="37"/>
      <c r="J6" s="9" t="str">
        <f>IF(AND('Covered Services'!Q10&lt;&gt;1,'Covered Services'!E10="InPt, OON",'Covered Services'!B10&gt;0),'Covered Services'!B10,"")</f>
        <v/>
      </c>
      <c r="K6" s="76" t="str">
        <f>IF(J6="","",'Covered Services'!D10)</f>
        <v/>
      </c>
      <c r="L6" s="43" t="str">
        <f t="array" ref="L6">IF(COUNTIF($J$6:$J$207,"?*")&lt;ROW(J6)-5,"",INDEX(J:J,SMALL(IF(J$6:J$207&lt;&gt;"",ROW(J$6:J$207)),ROWS(J$6:J6))))</f>
        <v/>
      </c>
      <c r="M6" s="43" t="str">
        <f t="array" ref="M6">IF(COUNTIF($J$6:$J$207,"?*")&lt;ROW(K6)-5,"",INDEX(K:K,SMALL(IF(K$6:K$207&lt;&gt;"",ROW(K$6:K$207)),ROWS(K$6:K6))))</f>
        <v/>
      </c>
    </row>
    <row r="7" spans="2:13" x14ac:dyDescent="0.25">
      <c r="B7" s="79" t="str">
        <f t="shared" ref="B7:C27" si="0">L7</f>
        <v/>
      </c>
      <c r="C7" s="123" t="str">
        <f t="shared" si="0"/>
        <v/>
      </c>
      <c r="D7" s="38"/>
      <c r="E7" s="35"/>
      <c r="F7" s="39"/>
      <c r="G7" s="39"/>
      <c r="H7" s="40"/>
      <c r="J7" s="9" t="str">
        <f>IF(AND('Covered Services'!Q11&lt;&gt;1,'Covered Services'!E11="InPt, OON",'Covered Services'!B11&gt;0),'Covered Services'!B11,"")</f>
        <v/>
      </c>
      <c r="K7" s="76" t="str">
        <f>IF(J7="","",'Covered Services'!D11)</f>
        <v/>
      </c>
      <c r="L7" s="43" t="str">
        <f t="array" ref="L7">IF(COUNTIF($J$6:$J$207,"?*")&lt;ROW(J7)-5,"",INDEX(J:J,SMALL(IF(J$6:J$207&lt;&gt;"",ROW(J$6:J$207)),ROWS(J$6:J7))))</f>
        <v/>
      </c>
      <c r="M7" s="43" t="str">
        <f t="array" ref="M7">IF(COUNTIF($J$6:$J$207,"?*")&lt;ROW(K7)-5,"",INDEX(K:K,SMALL(IF(K$6:K$207&lt;&gt;"",ROW(K$6:K$207)),ROWS(K$6:K7))))</f>
        <v/>
      </c>
    </row>
    <row r="8" spans="2:13" x14ac:dyDescent="0.25">
      <c r="B8" s="79" t="str">
        <f t="shared" si="0"/>
        <v/>
      </c>
      <c r="C8" s="123" t="str">
        <f t="shared" si="0"/>
        <v/>
      </c>
      <c r="D8" s="38"/>
      <c r="E8" s="35"/>
      <c r="F8" s="39"/>
      <c r="G8" s="39"/>
      <c r="H8" s="40"/>
      <c r="J8" s="9" t="str">
        <f>IF(AND('Covered Services'!Q12&lt;&gt;1,'Covered Services'!E12="InPt, OON",'Covered Services'!B12&gt;0),'Covered Services'!B12,"")</f>
        <v/>
      </c>
      <c r="K8" s="76" t="str">
        <f>IF(J8="","",'Covered Services'!D12)</f>
        <v/>
      </c>
      <c r="L8" s="43" t="str">
        <f t="array" ref="L8">IF(COUNTIF($J$6:$J$207,"?*")&lt;ROW(J8)-5,"",INDEX(J:J,SMALL(IF(J$6:J$207&lt;&gt;"",ROW(J$6:J$207)),ROWS(J$6:J8))))</f>
        <v/>
      </c>
      <c r="M8" s="43" t="str">
        <f t="array" ref="M8">IF(COUNTIF($J$6:$J$207,"?*")&lt;ROW(K8)-5,"",INDEX(K:K,SMALL(IF(K$6:K$207&lt;&gt;"",ROW(K$6:K$207)),ROWS(K$6:K8))))</f>
        <v/>
      </c>
    </row>
    <row r="9" spans="2:13" x14ac:dyDescent="0.25">
      <c r="B9" s="79" t="str">
        <f t="shared" si="0"/>
        <v/>
      </c>
      <c r="C9" s="123" t="str">
        <f t="shared" si="0"/>
        <v/>
      </c>
      <c r="D9" s="38"/>
      <c r="E9" s="35"/>
      <c r="F9" s="39"/>
      <c r="G9" s="39"/>
      <c r="H9" s="40"/>
      <c r="J9" s="9" t="str">
        <f>IF(AND('Covered Services'!Q13&lt;&gt;1,'Covered Services'!E13="InPt, OON",'Covered Services'!B13&gt;0),'Covered Services'!B13,"")</f>
        <v/>
      </c>
      <c r="K9" s="76" t="str">
        <f>IF(J9="","",'Covered Services'!D13)</f>
        <v/>
      </c>
      <c r="L9" s="43" t="str">
        <f t="array" ref="L9">IF(COUNTIF($J$6:$J$207,"?*")&lt;ROW(J9)-5,"",INDEX(J:J,SMALL(IF(J$6:J$207&lt;&gt;"",ROW(J$6:J$207)),ROWS(J$6:J9))))</f>
        <v/>
      </c>
      <c r="M9" s="43" t="str">
        <f t="array" ref="M9">IF(COUNTIF($J$6:$J$207,"?*")&lt;ROW(K9)-5,"",INDEX(K:K,SMALL(IF(K$6:K$207&lt;&gt;"",ROW(K$6:K$207)),ROWS(K$6:K9))))</f>
        <v/>
      </c>
    </row>
    <row r="10" spans="2:13" x14ac:dyDescent="0.25">
      <c r="B10" s="79" t="str">
        <f t="shared" si="0"/>
        <v/>
      </c>
      <c r="C10" s="123" t="str">
        <f t="shared" si="0"/>
        <v/>
      </c>
      <c r="D10" s="38"/>
      <c r="E10" s="35"/>
      <c r="F10" s="39"/>
      <c r="G10" s="39"/>
      <c r="H10" s="40"/>
      <c r="J10" s="9" t="str">
        <f>IF(AND('Covered Services'!Q14&lt;&gt;1,'Covered Services'!E14="InPt, OON",'Covered Services'!B14&gt;0),'Covered Services'!B14,"")</f>
        <v/>
      </c>
      <c r="K10" s="76" t="str">
        <f>IF(J10="","",'Covered Services'!D14)</f>
        <v/>
      </c>
      <c r="L10" s="43" t="str">
        <f t="array" ref="L10">IF(COUNTIF($J$6:$J$207,"?*")&lt;ROW(J10)-5,"",INDEX(J:J,SMALL(IF(J$6:J$207&lt;&gt;"",ROW(J$6:J$207)),ROWS(J$6:J10))))</f>
        <v/>
      </c>
      <c r="M10" s="43" t="str">
        <f t="array" ref="M10">IF(COUNTIF($J$6:$J$207,"?*")&lt;ROW(K10)-5,"",INDEX(K:K,SMALL(IF(K$6:K$207&lt;&gt;"",ROW(K$6:K$207)),ROWS(K$6:K10))))</f>
        <v/>
      </c>
    </row>
    <row r="11" spans="2:13" x14ac:dyDescent="0.25">
      <c r="B11" s="79" t="str">
        <f t="shared" si="0"/>
        <v/>
      </c>
      <c r="C11" s="123" t="str">
        <f t="shared" si="0"/>
        <v/>
      </c>
      <c r="D11" s="38"/>
      <c r="E11" s="35"/>
      <c r="F11" s="39"/>
      <c r="G11" s="39"/>
      <c r="H11" s="40"/>
      <c r="J11" s="9" t="str">
        <f>IF(AND('Covered Services'!Q15&lt;&gt;1,'Covered Services'!E15="InPt, OON",'Covered Services'!B15&gt;0),'Covered Services'!B15,"")</f>
        <v/>
      </c>
      <c r="K11" s="76" t="str">
        <f>IF(J11="","",'Covered Services'!D15)</f>
        <v/>
      </c>
      <c r="L11" s="43" t="str">
        <f t="array" ref="L11">IF(COUNTIF($J$6:$J$207,"?*")&lt;ROW(J11)-5,"",INDEX(J:J,SMALL(IF(J$6:J$207&lt;&gt;"",ROW(J$6:J$207)),ROWS(J$6:J11))))</f>
        <v/>
      </c>
      <c r="M11" s="43" t="str">
        <f t="array" ref="M11">IF(COUNTIF($J$6:$J$207,"?*")&lt;ROW(K11)-5,"",INDEX(K:K,SMALL(IF(K$6:K$207&lt;&gt;"",ROW(K$6:K$207)),ROWS(K$6:K11))))</f>
        <v/>
      </c>
    </row>
    <row r="12" spans="2:13" x14ac:dyDescent="0.25">
      <c r="B12" s="79" t="str">
        <f t="shared" si="0"/>
        <v/>
      </c>
      <c r="C12" s="123" t="str">
        <f t="shared" si="0"/>
        <v/>
      </c>
      <c r="D12" s="38"/>
      <c r="E12" s="35"/>
      <c r="F12" s="39"/>
      <c r="G12" s="39"/>
      <c r="H12" s="40"/>
      <c r="J12" s="9" t="str">
        <f>IF(AND('Covered Services'!Q16&lt;&gt;1,'Covered Services'!E16="InPt, OON",'Covered Services'!B16&gt;0),'Covered Services'!B16,"")</f>
        <v/>
      </c>
      <c r="K12" s="76" t="str">
        <f>IF(J12="","",'Covered Services'!D16)</f>
        <v/>
      </c>
      <c r="L12" s="43" t="str">
        <f t="array" ref="L12">IF(COUNTIF($J$6:$J$207,"?*")&lt;ROW(J12)-5,"",INDEX(J:J,SMALL(IF(J$6:J$207&lt;&gt;"",ROW(J$6:J$207)),ROWS(J$6:J12))))</f>
        <v/>
      </c>
      <c r="M12" s="43" t="str">
        <f t="array" ref="M12">IF(COUNTIF($J$6:$J$207,"?*")&lt;ROW(K12)-5,"",INDEX(K:K,SMALL(IF(K$6:K$207&lt;&gt;"",ROW(K$6:K$207)),ROWS(K$6:K12))))</f>
        <v/>
      </c>
    </row>
    <row r="13" spans="2:13" x14ac:dyDescent="0.25">
      <c r="B13" s="79" t="str">
        <f t="shared" si="0"/>
        <v/>
      </c>
      <c r="C13" s="123" t="str">
        <f t="shared" si="0"/>
        <v/>
      </c>
      <c r="D13" s="38"/>
      <c r="E13" s="35"/>
      <c r="F13" s="39"/>
      <c r="G13" s="39"/>
      <c r="H13" s="40"/>
      <c r="J13" s="9" t="str">
        <f>IF(AND('Covered Services'!Q17&lt;&gt;1,'Covered Services'!E17="InPt, OON",'Covered Services'!B17&gt;0),'Covered Services'!B17,"")</f>
        <v/>
      </c>
      <c r="K13" s="76" t="str">
        <f>IF(J13="","",'Covered Services'!D17)</f>
        <v/>
      </c>
      <c r="L13" s="43" t="str">
        <f t="array" ref="L13">IF(COUNTIF($J$6:$J$207,"?*")&lt;ROW(J13)-5,"",INDEX(J:J,SMALL(IF(J$6:J$207&lt;&gt;"",ROW(J$6:J$207)),ROWS(J$6:J13))))</f>
        <v/>
      </c>
      <c r="M13" s="43" t="str">
        <f t="array" ref="M13">IF(COUNTIF($J$6:$J$207,"?*")&lt;ROW(K13)-5,"",INDEX(K:K,SMALL(IF(K$6:K$207&lt;&gt;"",ROW(K$6:K$207)),ROWS(K$6:K13))))</f>
        <v/>
      </c>
    </row>
    <row r="14" spans="2:13" x14ac:dyDescent="0.25">
      <c r="B14" s="79" t="str">
        <f t="shared" si="0"/>
        <v/>
      </c>
      <c r="C14" s="123" t="str">
        <f t="shared" si="0"/>
        <v/>
      </c>
      <c r="D14" s="38"/>
      <c r="E14" s="35"/>
      <c r="F14" s="39"/>
      <c r="G14" s="39"/>
      <c r="H14" s="40"/>
      <c r="J14" s="9" t="str">
        <f>IF(AND('Covered Services'!Q18&lt;&gt;1,'Covered Services'!E18="InPt, OON",'Covered Services'!B18&gt;0),'Covered Services'!B18,"")</f>
        <v/>
      </c>
      <c r="K14" s="76" t="str">
        <f>IF(J14="","",'Covered Services'!D18)</f>
        <v/>
      </c>
      <c r="L14" s="43" t="str">
        <f t="array" ref="L14">IF(COUNTIF($J$6:$J$207,"?*")&lt;ROW(J14)-5,"",INDEX(J:J,SMALL(IF(J$6:J$207&lt;&gt;"",ROW(J$6:J$207)),ROWS(J$6:J14))))</f>
        <v/>
      </c>
      <c r="M14" s="43" t="str">
        <f t="array" ref="M14">IF(COUNTIF($J$6:$J$207,"?*")&lt;ROW(K14)-5,"",INDEX(K:K,SMALL(IF(K$6:K$207&lt;&gt;"",ROW(K$6:K$207)),ROWS(K$6:K14))))</f>
        <v/>
      </c>
    </row>
    <row r="15" spans="2:13" x14ac:dyDescent="0.25">
      <c r="B15" s="79" t="str">
        <f t="shared" si="0"/>
        <v/>
      </c>
      <c r="C15" s="123" t="str">
        <f t="shared" si="0"/>
        <v/>
      </c>
      <c r="D15" s="38"/>
      <c r="E15" s="35"/>
      <c r="F15" s="39"/>
      <c r="G15" s="39"/>
      <c r="H15" s="40"/>
      <c r="J15" s="9" t="str">
        <f>IF(AND('Covered Services'!Q19&lt;&gt;1,'Covered Services'!E19="InPt, OON",'Covered Services'!B19&gt;0),'Covered Services'!B19,"")</f>
        <v/>
      </c>
      <c r="K15" s="76" t="str">
        <f>IF(J15="","",'Covered Services'!D19)</f>
        <v/>
      </c>
      <c r="L15" s="43" t="str">
        <f t="array" ref="L15">IF(COUNTIF($J$6:$J$207,"?*")&lt;ROW(J15)-5,"",INDEX(J:J,SMALL(IF(J$6:J$207&lt;&gt;"",ROW(J$6:J$207)),ROWS(J$6:J15))))</f>
        <v/>
      </c>
      <c r="M15" s="43" t="str">
        <f t="array" ref="M15">IF(COUNTIF($J$6:$J$207,"?*")&lt;ROW(K15)-5,"",INDEX(K:K,SMALL(IF(K$6:K$207&lt;&gt;"",ROW(K$6:K$207)),ROWS(K$6:K15))))</f>
        <v/>
      </c>
    </row>
    <row r="16" spans="2:13" x14ac:dyDescent="0.25">
      <c r="B16" s="79" t="str">
        <f t="shared" si="0"/>
        <v/>
      </c>
      <c r="C16" s="123" t="str">
        <f t="shared" si="0"/>
        <v/>
      </c>
      <c r="D16" s="38"/>
      <c r="E16" s="35"/>
      <c r="F16" s="39"/>
      <c r="G16" s="39"/>
      <c r="H16" s="40"/>
      <c r="J16" s="9" t="str">
        <f>IF(AND('Covered Services'!Q20&lt;&gt;1,'Covered Services'!E20="InPt, OON",'Covered Services'!B20&gt;0),'Covered Services'!B20,"")</f>
        <v/>
      </c>
      <c r="K16" s="76" t="str">
        <f>IF(J16="","",'Covered Services'!D20)</f>
        <v/>
      </c>
      <c r="L16" s="43" t="str">
        <f t="array" ref="L16">IF(COUNTIF($J$6:$J$207,"?*")&lt;ROW(J16)-5,"",INDEX(J:J,SMALL(IF(J$6:J$207&lt;&gt;"",ROW(J$6:J$207)),ROWS(J$6:J16))))</f>
        <v/>
      </c>
      <c r="M16" s="43" t="str">
        <f t="array" ref="M16">IF(COUNTIF($J$6:$J$207,"?*")&lt;ROW(K16)-5,"",INDEX(K:K,SMALL(IF(K$6:K$207&lt;&gt;"",ROW(K$6:K$207)),ROWS(K$6:K16))))</f>
        <v/>
      </c>
    </row>
    <row r="17" spans="2:13" x14ac:dyDescent="0.25">
      <c r="B17" s="79" t="str">
        <f t="shared" si="0"/>
        <v/>
      </c>
      <c r="C17" s="123" t="str">
        <f t="shared" si="0"/>
        <v/>
      </c>
      <c r="D17" s="38"/>
      <c r="E17" s="35"/>
      <c r="F17" s="39"/>
      <c r="G17" s="39"/>
      <c r="H17" s="40"/>
      <c r="J17" s="9" t="str">
        <f>IF(AND('Covered Services'!Q21&lt;&gt;1,'Covered Services'!E21="InPt, OON",'Covered Services'!B21&gt;0),'Covered Services'!B21,"")</f>
        <v/>
      </c>
      <c r="K17" s="76" t="str">
        <f>IF(J17="","",'Covered Services'!D21)</f>
        <v/>
      </c>
      <c r="L17" s="43" t="str">
        <f t="array" ref="L17">IF(COUNTIF($J$6:$J$207,"?*")&lt;ROW(J17)-5,"",INDEX(J:J,SMALL(IF(J$6:J$207&lt;&gt;"",ROW(J$6:J$207)),ROWS(J$6:J17))))</f>
        <v/>
      </c>
      <c r="M17" s="43" t="str">
        <f t="array" ref="M17">IF(COUNTIF($J$6:$J$207,"?*")&lt;ROW(K17)-5,"",INDEX(K:K,SMALL(IF(K$6:K$207&lt;&gt;"",ROW(K$6:K$207)),ROWS(K$6:K17))))</f>
        <v/>
      </c>
    </row>
    <row r="18" spans="2:13" x14ac:dyDescent="0.25">
      <c r="B18" s="79" t="str">
        <f t="shared" si="0"/>
        <v/>
      </c>
      <c r="C18" s="123" t="str">
        <f t="shared" si="0"/>
        <v/>
      </c>
      <c r="D18" s="38"/>
      <c r="E18" s="35"/>
      <c r="F18" s="39"/>
      <c r="G18" s="39"/>
      <c r="H18" s="40"/>
      <c r="J18" s="9" t="str">
        <f>IF(AND('Covered Services'!Q22&lt;&gt;1,'Covered Services'!E22="InPt, OON",'Covered Services'!B22&gt;0),'Covered Services'!B22,"")</f>
        <v/>
      </c>
      <c r="K18" s="76" t="str">
        <f>IF(J18="","",'Covered Services'!D22)</f>
        <v/>
      </c>
      <c r="L18" s="43" t="str">
        <f t="array" ref="L18">IF(COUNTIF($J$6:$J$207,"?*")&lt;ROW(J18)-5,"",INDEX(J:J,SMALL(IF(J$6:J$207&lt;&gt;"",ROW(J$6:J$207)),ROWS(J$6:J18))))</f>
        <v/>
      </c>
      <c r="M18" s="43" t="str">
        <f t="array" ref="M18">IF(COUNTIF($J$6:$J$207,"?*")&lt;ROW(K18)-5,"",INDEX(K:K,SMALL(IF(K$6:K$207&lt;&gt;"",ROW(K$6:K$207)),ROWS(K$6:K18))))</f>
        <v/>
      </c>
    </row>
    <row r="19" spans="2:13" x14ac:dyDescent="0.25">
      <c r="B19" s="79" t="str">
        <f t="shared" si="0"/>
        <v/>
      </c>
      <c r="C19" s="123" t="str">
        <f t="shared" si="0"/>
        <v/>
      </c>
      <c r="D19" s="38"/>
      <c r="E19" s="35"/>
      <c r="F19" s="39"/>
      <c r="G19" s="39"/>
      <c r="H19" s="40"/>
      <c r="J19" s="9" t="str">
        <f>IF(AND('Covered Services'!Q23&lt;&gt;1,'Covered Services'!E23="InPt, OON",'Covered Services'!B23&gt;0),'Covered Services'!B23,"")</f>
        <v/>
      </c>
      <c r="K19" s="76" t="str">
        <f>IF(J19="","",'Covered Services'!D23)</f>
        <v/>
      </c>
      <c r="L19" s="43" t="str">
        <f t="array" ref="L19">IF(COUNTIF($J$6:$J$207,"?*")&lt;ROW(J19)-5,"",INDEX(J:J,SMALL(IF(J$6:J$207&lt;&gt;"",ROW(J$6:J$207)),ROWS(J$6:J19))))</f>
        <v/>
      </c>
      <c r="M19" s="43" t="str">
        <f t="array" ref="M19">IF(COUNTIF($J$6:$J$207,"?*")&lt;ROW(K19)-5,"",INDEX(K:K,SMALL(IF(K$6:K$207&lt;&gt;"",ROW(K$6:K$207)),ROWS(K$6:K19))))</f>
        <v/>
      </c>
    </row>
    <row r="20" spans="2:13" x14ac:dyDescent="0.25">
      <c r="B20" s="79" t="str">
        <f t="shared" si="0"/>
        <v/>
      </c>
      <c r="C20" s="123" t="str">
        <f t="shared" si="0"/>
        <v/>
      </c>
      <c r="D20" s="38"/>
      <c r="E20" s="35"/>
      <c r="F20" s="39"/>
      <c r="G20" s="39"/>
      <c r="H20" s="40"/>
      <c r="J20" s="9" t="str">
        <f>IF(AND('Covered Services'!Q24&lt;&gt;1,'Covered Services'!E24="InPt, OON",'Covered Services'!B24&gt;0),'Covered Services'!B24,"")</f>
        <v/>
      </c>
      <c r="K20" s="76" t="str">
        <f>IF(J20="","",'Covered Services'!D24)</f>
        <v/>
      </c>
      <c r="L20" s="43" t="str">
        <f t="array" ref="L20">IF(COUNTIF($J$6:$J$207,"?*")&lt;ROW(J20)-5,"",INDEX(J:J,SMALL(IF(J$6:J$207&lt;&gt;"",ROW(J$6:J$207)),ROWS(J$6:J20))))</f>
        <v/>
      </c>
      <c r="M20" s="43" t="str">
        <f t="array" ref="M20">IF(COUNTIF($J$6:$J$207,"?*")&lt;ROW(K20)-5,"",INDEX(K:K,SMALL(IF(K$6:K$207&lt;&gt;"",ROW(K$6:K$207)),ROWS(K$6:K20))))</f>
        <v/>
      </c>
    </row>
    <row r="21" spans="2:13" x14ac:dyDescent="0.25">
      <c r="B21" s="79" t="str">
        <f t="shared" si="0"/>
        <v/>
      </c>
      <c r="C21" s="123" t="str">
        <f t="shared" si="0"/>
        <v/>
      </c>
      <c r="D21" s="38"/>
      <c r="E21" s="35"/>
      <c r="F21" s="39"/>
      <c r="G21" s="39"/>
      <c r="H21" s="40"/>
      <c r="J21" s="9" t="str">
        <f>IF(AND('Covered Services'!Q25&lt;&gt;1,'Covered Services'!E25="InPt, OON",'Covered Services'!B25&gt;0),'Covered Services'!B25,"")</f>
        <v/>
      </c>
      <c r="K21" s="76" t="str">
        <f>IF(J21="","",'Covered Services'!D25)</f>
        <v/>
      </c>
      <c r="L21" s="43" t="str">
        <f t="array" ref="L21">IF(COUNTIF($J$6:$J$207,"?*")&lt;ROW(J21)-5,"",INDEX(J:J,SMALL(IF(J$6:J$207&lt;&gt;"",ROW(J$6:J$207)),ROWS(J$6:J21))))</f>
        <v/>
      </c>
      <c r="M21" s="43" t="str">
        <f t="array" ref="M21">IF(COUNTIF($J$6:$J$207,"?*")&lt;ROW(K21)-5,"",INDEX(K:K,SMALL(IF(K$6:K$207&lt;&gt;"",ROW(K$6:K$207)),ROWS(K$6:K21))))</f>
        <v/>
      </c>
    </row>
    <row r="22" spans="2:13" x14ac:dyDescent="0.25">
      <c r="B22" s="79" t="str">
        <f t="shared" si="0"/>
        <v/>
      </c>
      <c r="C22" s="123" t="str">
        <f t="shared" si="0"/>
        <v/>
      </c>
      <c r="D22" s="38"/>
      <c r="E22" s="35"/>
      <c r="F22" s="39"/>
      <c r="G22" s="39"/>
      <c r="H22" s="40"/>
      <c r="J22" s="9" t="str">
        <f>IF(AND('Covered Services'!Q26&lt;&gt;1,'Covered Services'!E26="InPt, OON",'Covered Services'!B26&gt;0),'Covered Services'!B26,"")</f>
        <v/>
      </c>
      <c r="K22" s="76" t="str">
        <f>IF(J22="","",'Covered Services'!D26)</f>
        <v/>
      </c>
      <c r="L22" s="43" t="str">
        <f t="array" ref="L22">IF(COUNTIF($J$6:$J$207,"?*")&lt;ROW(J22)-5,"",INDEX(J:J,SMALL(IF(J$6:J$207&lt;&gt;"",ROW(J$6:J$207)),ROWS(J$6:J22))))</f>
        <v/>
      </c>
      <c r="M22" s="43" t="str">
        <f t="array" ref="M22">IF(COUNTIF($J$6:$J$207,"?*")&lt;ROW(K22)-5,"",INDEX(K:K,SMALL(IF(K$6:K$207&lt;&gt;"",ROW(K$6:K$207)),ROWS(K$6:K22))))</f>
        <v/>
      </c>
    </row>
    <row r="23" spans="2:13" x14ac:dyDescent="0.25">
      <c r="B23" s="79" t="str">
        <f t="shared" si="0"/>
        <v/>
      </c>
      <c r="C23" s="123" t="str">
        <f t="shared" si="0"/>
        <v/>
      </c>
      <c r="D23" s="38"/>
      <c r="E23" s="35"/>
      <c r="F23" s="39"/>
      <c r="G23" s="39"/>
      <c r="H23" s="40"/>
      <c r="J23" s="9" t="str">
        <f>IF(AND('Covered Services'!Q27&lt;&gt;1,'Covered Services'!E27="InPt, OON",'Covered Services'!B27&gt;0),'Covered Services'!B27,"")</f>
        <v/>
      </c>
      <c r="K23" s="76" t="str">
        <f>IF(J23="","",'Covered Services'!D27)</f>
        <v/>
      </c>
      <c r="L23" s="43" t="str">
        <f t="array" ref="L23">IF(COUNTIF($J$6:$J$207,"?*")&lt;ROW(J23)-5,"",INDEX(J:J,SMALL(IF(J$6:J$207&lt;&gt;"",ROW(J$6:J$207)),ROWS(J$6:J23))))</f>
        <v/>
      </c>
      <c r="M23" s="43" t="str">
        <f t="array" ref="M23">IF(COUNTIF($J$6:$J$207,"?*")&lt;ROW(K23)-5,"",INDEX(K:K,SMALL(IF(K$6:K$207&lt;&gt;"",ROW(K$6:K$207)),ROWS(K$6:K23))))</f>
        <v/>
      </c>
    </row>
    <row r="24" spans="2:13" x14ac:dyDescent="0.25">
      <c r="B24" s="79" t="str">
        <f t="shared" si="0"/>
        <v/>
      </c>
      <c r="C24" s="123" t="str">
        <f t="shared" si="0"/>
        <v/>
      </c>
      <c r="D24" s="38"/>
      <c r="E24" s="35"/>
      <c r="F24" s="39"/>
      <c r="G24" s="39"/>
      <c r="H24" s="40"/>
      <c r="J24" s="9" t="str">
        <f>IF(AND('Covered Services'!Q28&lt;&gt;1,'Covered Services'!E28="InPt, OON",'Covered Services'!B28&gt;0),'Covered Services'!B28,"")</f>
        <v/>
      </c>
      <c r="K24" s="76" t="str">
        <f>IF(J24="","",'Covered Services'!D28)</f>
        <v/>
      </c>
      <c r="L24" s="43" t="str">
        <f t="array" ref="L24">IF(COUNTIF($J$6:$J$207,"?*")&lt;ROW(J24)-5,"",INDEX(J:J,SMALL(IF(J$6:J$207&lt;&gt;"",ROW(J$6:J$207)),ROWS(J$6:J24))))</f>
        <v/>
      </c>
      <c r="M24" s="43" t="str">
        <f t="array" ref="M24">IF(COUNTIF($J$6:$J$207,"?*")&lt;ROW(K24)-5,"",INDEX(K:K,SMALL(IF(K$6:K$207&lt;&gt;"",ROW(K$6:K$207)),ROWS(K$6:K24))))</f>
        <v/>
      </c>
    </row>
    <row r="25" spans="2:13" x14ac:dyDescent="0.25">
      <c r="B25" s="79" t="str">
        <f t="shared" si="0"/>
        <v/>
      </c>
      <c r="C25" s="123" t="str">
        <f t="shared" si="0"/>
        <v/>
      </c>
      <c r="D25" s="38"/>
      <c r="E25" s="35"/>
      <c r="F25" s="39"/>
      <c r="G25" s="39"/>
      <c r="H25" s="40"/>
      <c r="J25" s="9" t="str">
        <f>IF(AND('Covered Services'!Q29&lt;&gt;1,'Covered Services'!E29="InPt, OON",'Covered Services'!B29&gt;0),'Covered Services'!B29,"")</f>
        <v/>
      </c>
      <c r="K25" s="76" t="str">
        <f>IF(J25="","",'Covered Services'!D29)</f>
        <v/>
      </c>
      <c r="L25" s="43" t="str">
        <f t="array" ref="L25">IF(COUNTIF($J$6:$J$207,"?*")&lt;ROW(J25)-5,"",INDEX(J:J,SMALL(IF(J$6:J$207&lt;&gt;"",ROW(J$6:J$207)),ROWS(J$6:J25))))</f>
        <v/>
      </c>
      <c r="M25" s="43" t="str">
        <f t="array" ref="M25">IF(COUNTIF($J$6:$J$207,"?*")&lt;ROW(K25)-5,"",INDEX(K:K,SMALL(IF(K$6:K$207&lt;&gt;"",ROW(K$6:K$207)),ROWS(K$6:K25))))</f>
        <v/>
      </c>
    </row>
    <row r="26" spans="2:13" x14ac:dyDescent="0.25">
      <c r="B26" s="79" t="str">
        <f t="shared" si="0"/>
        <v/>
      </c>
      <c r="C26" s="123" t="str">
        <f t="shared" si="0"/>
        <v/>
      </c>
      <c r="D26" s="38"/>
      <c r="E26" s="35"/>
      <c r="F26" s="39"/>
      <c r="G26" s="39"/>
      <c r="H26" s="40"/>
      <c r="J26" s="9" t="str">
        <f>IF(AND('Covered Services'!Q30&lt;&gt;1,'Covered Services'!E30="InPt, OON",'Covered Services'!B30&gt;0),'Covered Services'!B30,"")</f>
        <v/>
      </c>
      <c r="K26" s="76" t="str">
        <f>IF(J26="","",'Covered Services'!D30)</f>
        <v/>
      </c>
      <c r="L26" s="43" t="str">
        <f t="array" ref="L26">IF(COUNTIF($J$6:$J$207,"?*")&lt;ROW(J26)-5,"",INDEX(J:J,SMALL(IF(J$6:J$207&lt;&gt;"",ROW(J$6:J$207)),ROWS(J$6:J26))))</f>
        <v/>
      </c>
      <c r="M26" s="43" t="str">
        <f t="array" ref="M26">IF(COUNTIF($J$6:$J$207,"?*")&lt;ROW(K26)-5,"",INDEX(K:K,SMALL(IF(K$6:K$207&lt;&gt;"",ROW(K$6:K$207)),ROWS(K$6:K26))))</f>
        <v/>
      </c>
    </row>
    <row r="27" spans="2:13" x14ac:dyDescent="0.25">
      <c r="B27" s="79" t="str">
        <f t="shared" si="0"/>
        <v/>
      </c>
      <c r="C27" s="123" t="str">
        <f t="shared" si="0"/>
        <v/>
      </c>
      <c r="D27" s="38"/>
      <c r="E27" s="35"/>
      <c r="F27" s="39"/>
      <c r="G27" s="39"/>
      <c r="H27" s="40"/>
      <c r="J27" s="9" t="str">
        <f>IF(AND('Covered Services'!Q31&lt;&gt;1,'Covered Services'!E31="InPt, OON",'Covered Services'!B31&gt;0),'Covered Services'!B31,"")</f>
        <v/>
      </c>
      <c r="K27" s="76" t="str">
        <f>IF(J27="","",'Covered Services'!D31)</f>
        <v/>
      </c>
      <c r="L27" s="43" t="str">
        <f t="array" ref="L27">IF(COUNTIF($J$6:$J$207,"?*")&lt;ROW(J27)-5,"",INDEX(J:J,SMALL(IF(J$6:J$207&lt;&gt;"",ROW(J$6:J$207)),ROWS(J$6:J27))))</f>
        <v/>
      </c>
      <c r="M27" s="43" t="str">
        <f t="array" ref="M27">IF(COUNTIF($J$6:$J$207,"?*")&lt;ROW(K27)-5,"",INDEX(K:K,SMALL(IF(K$6:K$207&lt;&gt;"",ROW(K$6:K$207)),ROWS(K$6:K27))))</f>
        <v/>
      </c>
    </row>
    <row r="28" spans="2:13" x14ac:dyDescent="0.25">
      <c r="B28" s="79" t="str">
        <f t="shared" ref="B28:C61" si="1">L28</f>
        <v/>
      </c>
      <c r="C28" s="123" t="str">
        <f t="shared" si="1"/>
        <v/>
      </c>
      <c r="D28" s="38"/>
      <c r="E28" s="35"/>
      <c r="F28" s="39"/>
      <c r="G28" s="39"/>
      <c r="H28" s="40"/>
      <c r="J28" s="9" t="str">
        <f>IF(AND('Covered Services'!Q32&lt;&gt;1,'Covered Services'!E32="InPt, OON",'Covered Services'!B32&gt;0),'Covered Services'!B32,"")</f>
        <v/>
      </c>
      <c r="K28" s="76" t="str">
        <f>IF(J28="","",'Covered Services'!D32)</f>
        <v/>
      </c>
      <c r="L28" s="43" t="str">
        <f t="array" ref="L28">IF(COUNTIF($J$6:$J$207,"?*")&lt;ROW(J28)-5,"",INDEX(J:J,SMALL(IF(J$6:J$207&lt;&gt;"",ROW(J$6:J$207)),ROWS(J$6:J28))))</f>
        <v/>
      </c>
      <c r="M28" s="43" t="str">
        <f t="array" ref="M28">IF(COUNTIF($J$6:$J$207,"?*")&lt;ROW(K28)-5,"",INDEX(K:K,SMALL(IF(K$6:K$207&lt;&gt;"",ROW(K$6:K$207)),ROWS(K$6:K28))))</f>
        <v/>
      </c>
    </row>
    <row r="29" spans="2:13" x14ac:dyDescent="0.25">
      <c r="B29" s="79" t="str">
        <f t="shared" si="1"/>
        <v/>
      </c>
      <c r="C29" s="123" t="str">
        <f t="shared" si="1"/>
        <v/>
      </c>
      <c r="D29" s="38"/>
      <c r="E29" s="35"/>
      <c r="F29" s="39"/>
      <c r="G29" s="39"/>
      <c r="H29" s="40"/>
      <c r="J29" s="9" t="str">
        <f>IF(AND('Covered Services'!Q33&lt;&gt;1,'Covered Services'!E33="InPt, OON",'Covered Services'!B33&gt;0),'Covered Services'!B33,"")</f>
        <v/>
      </c>
      <c r="K29" s="76" t="str">
        <f>IF(J29="","",'Covered Services'!D33)</f>
        <v/>
      </c>
      <c r="L29" s="43" t="str">
        <f t="array" ref="L29">IF(COUNTIF($J$6:$J$207,"?*")&lt;ROW(J29)-5,"",INDEX(J:J,SMALL(IF(J$6:J$207&lt;&gt;"",ROW(J$6:J$207)),ROWS(J$6:J29))))</f>
        <v/>
      </c>
      <c r="M29" s="43" t="str">
        <f t="array" ref="M29">IF(COUNTIF($J$6:$J$207,"?*")&lt;ROW(K29)-5,"",INDEX(K:K,SMALL(IF(K$6:K$207&lt;&gt;"",ROW(K$6:K$207)),ROWS(K$6:K29))))</f>
        <v/>
      </c>
    </row>
    <row r="30" spans="2:13" x14ac:dyDescent="0.25">
      <c r="B30" s="79" t="str">
        <f t="shared" si="1"/>
        <v/>
      </c>
      <c r="C30" s="123" t="str">
        <f t="shared" si="1"/>
        <v/>
      </c>
      <c r="D30" s="38"/>
      <c r="E30" s="35"/>
      <c r="F30" s="39"/>
      <c r="G30" s="39"/>
      <c r="H30" s="40"/>
      <c r="J30" s="9" t="str">
        <f>IF(AND('Covered Services'!Q34&lt;&gt;1,'Covered Services'!E34="InPt, OON",'Covered Services'!B34&gt;0),'Covered Services'!B34,"")</f>
        <v/>
      </c>
      <c r="K30" s="76" t="str">
        <f>IF(J30="","",'Covered Services'!D34)</f>
        <v/>
      </c>
      <c r="L30" s="43" t="str">
        <f t="array" ref="L30">IF(COUNTIF($J$6:$J$207,"?*")&lt;ROW(J30)-5,"",INDEX(J:J,SMALL(IF(J$6:J$207&lt;&gt;"",ROW(J$6:J$207)),ROWS(J$6:J30))))</f>
        <v/>
      </c>
      <c r="M30" s="43" t="str">
        <f t="array" ref="M30">IF(COUNTIF($J$6:$J$207,"?*")&lt;ROW(K30)-5,"",INDEX(K:K,SMALL(IF(K$6:K$207&lt;&gt;"",ROW(K$6:K$207)),ROWS(K$6:K30))))</f>
        <v/>
      </c>
    </row>
    <row r="31" spans="2:13" x14ac:dyDescent="0.25">
      <c r="B31" s="79" t="str">
        <f t="shared" si="1"/>
        <v/>
      </c>
      <c r="C31" s="123" t="str">
        <f t="shared" si="1"/>
        <v/>
      </c>
      <c r="D31" s="38"/>
      <c r="E31" s="35"/>
      <c r="F31" s="39"/>
      <c r="G31" s="39"/>
      <c r="H31" s="40"/>
      <c r="J31" s="9" t="str">
        <f>IF(AND('Covered Services'!Q35&lt;&gt;1,'Covered Services'!E35="InPt, OON",'Covered Services'!B35&gt;0),'Covered Services'!B35,"")</f>
        <v/>
      </c>
      <c r="K31" s="76" t="str">
        <f>IF(J31="","",'Covered Services'!D35)</f>
        <v/>
      </c>
      <c r="L31" s="43" t="str">
        <f t="array" ref="L31">IF(COUNTIF($J$6:$J$207,"?*")&lt;ROW(J31)-5,"",INDEX(J:J,SMALL(IF(J$6:J$207&lt;&gt;"",ROW(J$6:J$207)),ROWS(J$6:J31))))</f>
        <v/>
      </c>
      <c r="M31" s="43" t="str">
        <f t="array" ref="M31">IF(COUNTIF($J$6:$J$207,"?*")&lt;ROW(K31)-5,"",INDEX(K:K,SMALL(IF(K$6:K$207&lt;&gt;"",ROW(K$6:K$207)),ROWS(K$6:K31))))</f>
        <v/>
      </c>
    </row>
    <row r="32" spans="2:13" x14ac:dyDescent="0.25">
      <c r="B32" s="79" t="str">
        <f t="shared" si="1"/>
        <v/>
      </c>
      <c r="C32" s="123" t="str">
        <f t="shared" si="1"/>
        <v/>
      </c>
      <c r="D32" s="38"/>
      <c r="E32" s="35"/>
      <c r="F32" s="39"/>
      <c r="G32" s="39"/>
      <c r="H32" s="40"/>
      <c r="J32" s="9" t="str">
        <f>IF(AND('Covered Services'!Q36&lt;&gt;1,'Covered Services'!E36="InPt, OON",'Covered Services'!B36&gt;0),'Covered Services'!B36,"")</f>
        <v/>
      </c>
      <c r="K32" s="76" t="str">
        <f>IF(J32="","",'Covered Services'!D36)</f>
        <v/>
      </c>
      <c r="L32" s="43" t="str">
        <f t="array" ref="L32">IF(COUNTIF($J$6:$J$207,"?*")&lt;ROW(J32)-5,"",INDEX(J:J,SMALL(IF(J$6:J$207&lt;&gt;"",ROW(J$6:J$207)),ROWS(J$6:J32))))</f>
        <v/>
      </c>
      <c r="M32" s="43" t="str">
        <f t="array" ref="M32">IF(COUNTIF($J$6:$J$207,"?*")&lt;ROW(K32)-5,"",INDEX(K:K,SMALL(IF(K$6:K$207&lt;&gt;"",ROW(K$6:K$207)),ROWS(K$6:K32))))</f>
        <v/>
      </c>
    </row>
    <row r="33" spans="2:13" x14ac:dyDescent="0.25">
      <c r="B33" s="79" t="str">
        <f t="shared" si="1"/>
        <v/>
      </c>
      <c r="C33" s="123" t="str">
        <f t="shared" si="1"/>
        <v/>
      </c>
      <c r="D33" s="38"/>
      <c r="E33" s="35"/>
      <c r="F33" s="39"/>
      <c r="G33" s="39"/>
      <c r="H33" s="40"/>
      <c r="J33" s="9" t="str">
        <f>IF(AND('Covered Services'!Q37&lt;&gt;1,'Covered Services'!E37="InPt, OON",'Covered Services'!B37&gt;0),'Covered Services'!B37,"")</f>
        <v/>
      </c>
      <c r="K33" s="76" t="str">
        <f>IF(J33="","",'Covered Services'!D37)</f>
        <v/>
      </c>
      <c r="L33" s="43" t="str">
        <f t="array" ref="L33">IF(COUNTIF($J$6:$J$207,"?*")&lt;ROW(J33)-5,"",INDEX(J:J,SMALL(IF(J$6:J$207&lt;&gt;"",ROW(J$6:J$207)),ROWS(J$6:J33))))</f>
        <v/>
      </c>
      <c r="M33" s="43" t="str">
        <f t="array" ref="M33">IF(COUNTIF($J$6:$J$207,"?*")&lt;ROW(K33)-5,"",INDEX(K:K,SMALL(IF(K$6:K$207&lt;&gt;"",ROW(K$6:K$207)),ROWS(K$6:K33))))</f>
        <v/>
      </c>
    </row>
    <row r="34" spans="2:13" x14ac:dyDescent="0.25">
      <c r="B34" s="79" t="str">
        <f t="shared" si="1"/>
        <v/>
      </c>
      <c r="C34" s="123" t="str">
        <f t="shared" si="1"/>
        <v/>
      </c>
      <c r="D34" s="38"/>
      <c r="E34" s="35"/>
      <c r="F34" s="39"/>
      <c r="G34" s="39"/>
      <c r="H34" s="40"/>
      <c r="J34" s="9" t="str">
        <f>IF(AND('Covered Services'!Q38&lt;&gt;1,'Covered Services'!E38="InPt, OON",'Covered Services'!B38&gt;0),'Covered Services'!B38,"")</f>
        <v/>
      </c>
      <c r="K34" s="76" t="str">
        <f>IF(J34="","",'Covered Services'!D38)</f>
        <v/>
      </c>
      <c r="L34" s="43" t="str">
        <f t="array" ref="L34">IF(COUNTIF($J$6:$J$207,"?*")&lt;ROW(J34)-5,"",INDEX(J:J,SMALL(IF(J$6:J$207&lt;&gt;"",ROW(J$6:J$207)),ROWS(J$6:J34))))</f>
        <v/>
      </c>
      <c r="M34" s="43" t="str">
        <f t="array" ref="M34">IF(COUNTIF($J$6:$J$207,"?*")&lt;ROW(K34)-5,"",INDEX(K:K,SMALL(IF(K$6:K$207&lt;&gt;"",ROW(K$6:K$207)),ROWS(K$6:K34))))</f>
        <v/>
      </c>
    </row>
    <row r="35" spans="2:13" x14ac:dyDescent="0.25">
      <c r="B35" s="79" t="str">
        <f t="shared" si="1"/>
        <v/>
      </c>
      <c r="C35" s="123" t="str">
        <f t="shared" si="1"/>
        <v/>
      </c>
      <c r="D35" s="38"/>
      <c r="E35" s="35"/>
      <c r="F35" s="39"/>
      <c r="G35" s="39"/>
      <c r="H35" s="40"/>
      <c r="J35" s="9" t="str">
        <f>IF(AND('Covered Services'!Q39&lt;&gt;1,'Covered Services'!E39="InPt, OON",'Covered Services'!B39&gt;0),'Covered Services'!B39,"")</f>
        <v/>
      </c>
      <c r="K35" s="76" t="str">
        <f>IF(J35="","",'Covered Services'!D39)</f>
        <v/>
      </c>
      <c r="L35" s="43" t="str">
        <f t="array" ref="L35">IF(COUNTIF($J$6:$J$207,"?*")&lt;ROW(J35)-5,"",INDEX(J:J,SMALL(IF(J$6:J$207&lt;&gt;"",ROW(J$6:J$207)),ROWS(J$6:J35))))</f>
        <v/>
      </c>
      <c r="M35" s="43" t="str">
        <f t="array" ref="M35">IF(COUNTIF($J$6:$J$207,"?*")&lt;ROW(K35)-5,"",INDEX(K:K,SMALL(IF(K$6:K$207&lt;&gt;"",ROW(K$6:K$207)),ROWS(K$6:K35))))</f>
        <v/>
      </c>
    </row>
    <row r="36" spans="2:13" x14ac:dyDescent="0.25">
      <c r="B36" s="79" t="str">
        <f t="shared" si="1"/>
        <v/>
      </c>
      <c r="C36" s="123" t="str">
        <f t="shared" si="1"/>
        <v/>
      </c>
      <c r="D36" s="38"/>
      <c r="E36" s="35"/>
      <c r="F36" s="39"/>
      <c r="G36" s="39"/>
      <c r="H36" s="40"/>
      <c r="J36" s="9" t="str">
        <f>IF(AND('Covered Services'!Q40&lt;&gt;1,'Covered Services'!E40="InPt, OON",'Covered Services'!B40&gt;0),'Covered Services'!B40,"")</f>
        <v/>
      </c>
      <c r="K36" s="76" t="str">
        <f>IF(J36="","",'Covered Services'!D40)</f>
        <v/>
      </c>
      <c r="L36" s="43" t="str">
        <f t="array" ref="L36">IF(COUNTIF($J$6:$J$207,"?*")&lt;ROW(J36)-5,"",INDEX(J:J,SMALL(IF(J$6:J$207&lt;&gt;"",ROW(J$6:J$207)),ROWS(J$6:J36))))</f>
        <v/>
      </c>
      <c r="M36" s="43" t="str">
        <f t="array" ref="M36">IF(COUNTIF($J$6:$J$207,"?*")&lt;ROW(K36)-5,"",INDEX(K:K,SMALL(IF(K$6:K$207&lt;&gt;"",ROW(K$6:K$207)),ROWS(K$6:K36))))</f>
        <v/>
      </c>
    </row>
    <row r="37" spans="2:13" x14ac:dyDescent="0.25">
      <c r="B37" s="79" t="str">
        <f t="shared" si="1"/>
        <v/>
      </c>
      <c r="C37" s="123" t="str">
        <f t="shared" si="1"/>
        <v/>
      </c>
      <c r="D37" s="38"/>
      <c r="E37" s="35"/>
      <c r="F37" s="39"/>
      <c r="G37" s="39"/>
      <c r="H37" s="40"/>
      <c r="J37" s="9" t="str">
        <f>IF(AND('Covered Services'!Q41&lt;&gt;1,'Covered Services'!E41="InPt, OON",'Covered Services'!B41&gt;0),'Covered Services'!B41,"")</f>
        <v/>
      </c>
      <c r="K37" s="76" t="str">
        <f>IF(J37="","",'Covered Services'!D41)</f>
        <v/>
      </c>
      <c r="L37" s="43" t="str">
        <f t="array" ref="L37">IF(COUNTIF($J$6:$J$207,"?*")&lt;ROW(J37)-5,"",INDEX(J:J,SMALL(IF(J$6:J$207&lt;&gt;"",ROW(J$6:J$207)),ROWS(J$6:J37))))</f>
        <v/>
      </c>
      <c r="M37" s="43" t="str">
        <f t="array" ref="M37">IF(COUNTIF($J$6:$J$207,"?*")&lt;ROW(K37)-5,"",INDEX(K:K,SMALL(IF(K$6:K$207&lt;&gt;"",ROW(K$6:K$207)),ROWS(K$6:K37))))</f>
        <v/>
      </c>
    </row>
    <row r="38" spans="2:13" x14ac:dyDescent="0.25">
      <c r="B38" s="79" t="str">
        <f t="shared" si="1"/>
        <v/>
      </c>
      <c r="C38" s="123" t="str">
        <f t="shared" si="1"/>
        <v/>
      </c>
      <c r="D38" s="38"/>
      <c r="E38" s="35"/>
      <c r="F38" s="39"/>
      <c r="G38" s="39"/>
      <c r="H38" s="40"/>
      <c r="J38" s="9" t="str">
        <f>IF(AND('Covered Services'!Q42&lt;&gt;1,'Covered Services'!E42="InPt, OON",'Covered Services'!B42&gt;0),'Covered Services'!B42,"")</f>
        <v/>
      </c>
      <c r="K38" s="76" t="str">
        <f>IF(J38="","",'Covered Services'!D42)</f>
        <v/>
      </c>
      <c r="L38" s="43" t="str">
        <f t="array" ref="L38">IF(COUNTIF($J$6:$J$207,"?*")&lt;ROW(J38)-5,"",INDEX(J:J,SMALL(IF(J$6:J$207&lt;&gt;"",ROW(J$6:J$207)),ROWS(J$6:J38))))</f>
        <v/>
      </c>
      <c r="M38" s="43" t="str">
        <f t="array" ref="M38">IF(COUNTIF($J$6:$J$207,"?*")&lt;ROW(K38)-5,"",INDEX(K:K,SMALL(IF(K$6:K$207&lt;&gt;"",ROW(K$6:K$207)),ROWS(K$6:K38))))</f>
        <v/>
      </c>
    </row>
    <row r="39" spans="2:13" x14ac:dyDescent="0.25">
      <c r="B39" s="79" t="str">
        <f t="shared" si="1"/>
        <v/>
      </c>
      <c r="C39" s="123" t="str">
        <f t="shared" si="1"/>
        <v/>
      </c>
      <c r="D39" s="38"/>
      <c r="E39" s="35"/>
      <c r="F39" s="39"/>
      <c r="G39" s="39"/>
      <c r="H39" s="40"/>
      <c r="J39" s="9" t="str">
        <f>IF(AND('Covered Services'!Q43&lt;&gt;1,'Covered Services'!E43="InPt, OON",'Covered Services'!B43&gt;0),'Covered Services'!B43,"")</f>
        <v/>
      </c>
      <c r="K39" s="76" t="str">
        <f>IF(J39="","",'Covered Services'!D43)</f>
        <v/>
      </c>
      <c r="L39" s="43" t="str">
        <f t="array" ref="L39">IF(COUNTIF($J$6:$J$207,"?*")&lt;ROW(J39)-5,"",INDEX(J:J,SMALL(IF(J$6:J$207&lt;&gt;"",ROW(J$6:J$207)),ROWS(J$6:J39))))</f>
        <v/>
      </c>
      <c r="M39" s="43" t="str">
        <f t="array" ref="M39">IF(COUNTIF($J$6:$J$207,"?*")&lt;ROW(K39)-5,"",INDEX(K:K,SMALL(IF(K$6:K$207&lt;&gt;"",ROW(K$6:K$207)),ROWS(K$6:K39))))</f>
        <v/>
      </c>
    </row>
    <row r="40" spans="2:13" x14ac:dyDescent="0.25">
      <c r="B40" s="79" t="str">
        <f t="shared" si="1"/>
        <v/>
      </c>
      <c r="C40" s="123" t="str">
        <f t="shared" si="1"/>
        <v/>
      </c>
      <c r="D40" s="38"/>
      <c r="E40" s="35"/>
      <c r="F40" s="39"/>
      <c r="G40" s="39"/>
      <c r="H40" s="40"/>
      <c r="J40" s="9" t="str">
        <f>IF(AND('Covered Services'!Q44&lt;&gt;1,'Covered Services'!E44="InPt, OON",'Covered Services'!B44&gt;0),'Covered Services'!B44,"")</f>
        <v/>
      </c>
      <c r="K40" s="76" t="str">
        <f>IF(J40="","",'Covered Services'!D44)</f>
        <v/>
      </c>
      <c r="L40" s="43" t="str">
        <f t="array" ref="L40">IF(COUNTIF($J$6:$J$207,"?*")&lt;ROW(J40)-5,"",INDEX(J:J,SMALL(IF(J$6:J$207&lt;&gt;"",ROW(J$6:J$207)),ROWS(J$6:J40))))</f>
        <v/>
      </c>
      <c r="M40" s="43" t="str">
        <f t="array" ref="M40">IF(COUNTIF($J$6:$J$207,"?*")&lt;ROW(K40)-5,"",INDEX(K:K,SMALL(IF(K$6:K$207&lt;&gt;"",ROW(K$6:K$207)),ROWS(K$6:K40))))</f>
        <v/>
      </c>
    </row>
    <row r="41" spans="2:13" x14ac:dyDescent="0.25">
      <c r="B41" s="79" t="str">
        <f t="shared" si="1"/>
        <v/>
      </c>
      <c r="C41" s="123" t="str">
        <f t="shared" si="1"/>
        <v/>
      </c>
      <c r="D41" s="38"/>
      <c r="E41" s="35"/>
      <c r="F41" s="39"/>
      <c r="G41" s="39"/>
      <c r="H41" s="40"/>
      <c r="J41" s="9" t="str">
        <f>IF(AND('Covered Services'!Q45&lt;&gt;1,'Covered Services'!E45="InPt, OON",'Covered Services'!B45&gt;0),'Covered Services'!B45,"")</f>
        <v/>
      </c>
      <c r="K41" s="76" t="str">
        <f>IF(J41="","",'Covered Services'!D45)</f>
        <v/>
      </c>
      <c r="L41" s="43" t="str">
        <f t="array" ref="L41">IF(COUNTIF($J$6:$J$207,"?*")&lt;ROW(J41)-5,"",INDEX(J:J,SMALL(IF(J$6:J$207&lt;&gt;"",ROW(J$6:J$207)),ROWS(J$6:J41))))</f>
        <v/>
      </c>
      <c r="M41" s="43" t="str">
        <f t="array" ref="M41">IF(COUNTIF($J$6:$J$207,"?*")&lt;ROW(K41)-5,"",INDEX(K:K,SMALL(IF(K$6:K$207&lt;&gt;"",ROW(K$6:K$207)),ROWS(K$6:K41))))</f>
        <v/>
      </c>
    </row>
    <row r="42" spans="2:13" x14ac:dyDescent="0.25">
      <c r="B42" s="79" t="str">
        <f t="shared" si="1"/>
        <v/>
      </c>
      <c r="C42" s="123" t="str">
        <f t="shared" si="1"/>
        <v/>
      </c>
      <c r="D42" s="38"/>
      <c r="E42" s="35"/>
      <c r="F42" s="39"/>
      <c r="G42" s="39"/>
      <c r="H42" s="40"/>
      <c r="J42" s="9" t="str">
        <f>IF(AND('Covered Services'!Q46&lt;&gt;1,'Covered Services'!E46="InPt, OON",'Covered Services'!B46&gt;0),'Covered Services'!B46,"")</f>
        <v/>
      </c>
      <c r="K42" s="76" t="str">
        <f>IF(J42="","",'Covered Services'!D46)</f>
        <v/>
      </c>
      <c r="L42" s="43" t="str">
        <f t="array" ref="L42">IF(COUNTIF($J$6:$J$207,"?*")&lt;ROW(J42)-5,"",INDEX(J:J,SMALL(IF(J$6:J$207&lt;&gt;"",ROW(J$6:J$207)),ROWS(J$6:J42))))</f>
        <v/>
      </c>
      <c r="M42" s="43" t="str">
        <f t="array" ref="M42">IF(COUNTIF($J$6:$J$207,"?*")&lt;ROW(K42)-5,"",INDEX(K:K,SMALL(IF(K$6:K$207&lt;&gt;"",ROW(K$6:K$207)),ROWS(K$6:K42))))</f>
        <v/>
      </c>
    </row>
    <row r="43" spans="2:13" x14ac:dyDescent="0.25">
      <c r="B43" s="79" t="str">
        <f t="shared" si="1"/>
        <v/>
      </c>
      <c r="C43" s="123" t="str">
        <f t="shared" si="1"/>
        <v/>
      </c>
      <c r="D43" s="38"/>
      <c r="E43" s="35"/>
      <c r="F43" s="39"/>
      <c r="G43" s="39"/>
      <c r="H43" s="40"/>
      <c r="J43" s="9" t="str">
        <f>IF(AND('Covered Services'!Q47&lt;&gt;1,'Covered Services'!E47="InPt, OON",'Covered Services'!B47&gt;0),'Covered Services'!B47,"")</f>
        <v/>
      </c>
      <c r="K43" s="76" t="str">
        <f>IF(J43="","",'Covered Services'!D47)</f>
        <v/>
      </c>
      <c r="L43" s="43" t="str">
        <f t="array" ref="L43">IF(COUNTIF($J$6:$J$207,"?*")&lt;ROW(J43)-5,"",INDEX(J:J,SMALL(IF(J$6:J$207&lt;&gt;"",ROW(J$6:J$207)),ROWS(J$6:J43))))</f>
        <v/>
      </c>
      <c r="M43" s="43" t="str">
        <f t="array" ref="M43">IF(COUNTIF($J$6:$J$207,"?*")&lt;ROW(K43)-5,"",INDEX(K:K,SMALL(IF(K$6:K$207&lt;&gt;"",ROW(K$6:K$207)),ROWS(K$6:K43))))</f>
        <v/>
      </c>
    </row>
    <row r="44" spans="2:13" x14ac:dyDescent="0.25">
      <c r="B44" s="79" t="str">
        <f t="shared" si="1"/>
        <v/>
      </c>
      <c r="C44" s="123" t="str">
        <f t="shared" si="1"/>
        <v/>
      </c>
      <c r="D44" s="38"/>
      <c r="E44" s="35"/>
      <c r="F44" s="39"/>
      <c r="G44" s="39"/>
      <c r="H44" s="40"/>
      <c r="J44" s="9" t="str">
        <f>IF(AND('Covered Services'!Q48&lt;&gt;1,'Covered Services'!E48="InPt, OON",'Covered Services'!B48&gt;0),'Covered Services'!B48,"")</f>
        <v/>
      </c>
      <c r="K44" s="76" t="str">
        <f>IF(J44="","",'Covered Services'!D48)</f>
        <v/>
      </c>
      <c r="L44" s="43" t="str">
        <f t="array" ref="L44">IF(COUNTIF($J$6:$J$207,"?*")&lt;ROW(J44)-5,"",INDEX(J:J,SMALL(IF(J$6:J$207&lt;&gt;"",ROW(J$6:J$207)),ROWS(J$6:J44))))</f>
        <v/>
      </c>
      <c r="M44" s="43" t="str">
        <f t="array" ref="M44">IF(COUNTIF($J$6:$J$207,"?*")&lt;ROW(K44)-5,"",INDEX(K:K,SMALL(IF(K$6:K$207&lt;&gt;"",ROW(K$6:K$207)),ROWS(K$6:K44))))</f>
        <v/>
      </c>
    </row>
    <row r="45" spans="2:13" x14ac:dyDescent="0.25">
      <c r="B45" s="79" t="str">
        <f t="shared" si="1"/>
        <v/>
      </c>
      <c r="C45" s="123" t="str">
        <f t="shared" si="1"/>
        <v/>
      </c>
      <c r="D45" s="38"/>
      <c r="E45" s="35"/>
      <c r="F45" s="39"/>
      <c r="G45" s="39"/>
      <c r="H45" s="40"/>
      <c r="J45" s="9" t="str">
        <f>IF(AND('Covered Services'!Q49&lt;&gt;1,'Covered Services'!E49="InPt, OON",'Covered Services'!B49&gt;0),'Covered Services'!B49,"")</f>
        <v/>
      </c>
      <c r="K45" s="76" t="str">
        <f>IF(J45="","",'Covered Services'!D49)</f>
        <v/>
      </c>
      <c r="L45" s="43" t="str">
        <f t="array" ref="L45">IF(COUNTIF($J$6:$J$207,"?*")&lt;ROW(J45)-5,"",INDEX(J:J,SMALL(IF(J$6:J$207&lt;&gt;"",ROW(J$6:J$207)),ROWS(J$6:J45))))</f>
        <v/>
      </c>
      <c r="M45" s="43" t="str">
        <f t="array" ref="M45">IF(COUNTIF($J$6:$J$207,"?*")&lt;ROW(K45)-5,"",INDEX(K:K,SMALL(IF(K$6:K$207&lt;&gt;"",ROW(K$6:K$207)),ROWS(K$6:K45))))</f>
        <v/>
      </c>
    </row>
    <row r="46" spans="2:13" x14ac:dyDescent="0.25">
      <c r="B46" s="79" t="str">
        <f t="shared" si="1"/>
        <v/>
      </c>
      <c r="C46" s="123" t="str">
        <f t="shared" si="1"/>
        <v/>
      </c>
      <c r="D46" s="38"/>
      <c r="E46" s="35"/>
      <c r="F46" s="39"/>
      <c r="G46" s="39"/>
      <c r="H46" s="40"/>
      <c r="J46" s="9" t="str">
        <f>IF(AND('Covered Services'!Q50&lt;&gt;1,'Covered Services'!E50="InPt, OON",'Covered Services'!B50&gt;0),'Covered Services'!B50,"")</f>
        <v/>
      </c>
      <c r="K46" s="76" t="str">
        <f>IF(J46="","",'Covered Services'!D50)</f>
        <v/>
      </c>
      <c r="L46" s="43" t="str">
        <f t="array" ref="L46">IF(COUNTIF($J$6:$J$207,"?*")&lt;ROW(J46)-5,"",INDEX(J:J,SMALL(IF(J$6:J$207&lt;&gt;"",ROW(J$6:J$207)),ROWS(J$6:J46))))</f>
        <v/>
      </c>
      <c r="M46" s="43" t="str">
        <f t="array" ref="M46">IF(COUNTIF($J$6:$J$207,"?*")&lt;ROW(K46)-5,"",INDEX(K:K,SMALL(IF(K$6:K$207&lt;&gt;"",ROW(K$6:K$207)),ROWS(K$6:K46))))</f>
        <v/>
      </c>
    </row>
    <row r="47" spans="2:13" x14ac:dyDescent="0.25">
      <c r="B47" s="79" t="str">
        <f t="shared" si="1"/>
        <v/>
      </c>
      <c r="C47" s="123" t="str">
        <f t="shared" si="1"/>
        <v/>
      </c>
      <c r="D47" s="38"/>
      <c r="E47" s="35"/>
      <c r="F47" s="39"/>
      <c r="G47" s="39"/>
      <c r="H47" s="40"/>
      <c r="J47" s="9" t="str">
        <f>IF(AND('Covered Services'!Q51&lt;&gt;1,'Covered Services'!E51="InPt, OON",'Covered Services'!B51&gt;0),'Covered Services'!B51,"")</f>
        <v/>
      </c>
      <c r="K47" s="76" t="str">
        <f>IF(J47="","",'Covered Services'!D51)</f>
        <v/>
      </c>
      <c r="L47" s="43" t="str">
        <f t="array" ref="L47">IF(COUNTIF($J$6:$J$207,"?*")&lt;ROW(J47)-5,"",INDEX(J:J,SMALL(IF(J$6:J$207&lt;&gt;"",ROW(J$6:J$207)),ROWS(J$6:J47))))</f>
        <v/>
      </c>
      <c r="M47" s="43" t="str">
        <f t="array" ref="M47">IF(COUNTIF($J$6:$J$207,"?*")&lt;ROW(K47)-5,"",INDEX(K:K,SMALL(IF(K$6:K$207&lt;&gt;"",ROW(K$6:K$207)),ROWS(K$6:K47))))</f>
        <v/>
      </c>
    </row>
    <row r="48" spans="2:13" x14ac:dyDescent="0.25">
      <c r="B48" s="79" t="str">
        <f t="shared" si="1"/>
        <v/>
      </c>
      <c r="C48" s="123" t="str">
        <f t="shared" si="1"/>
        <v/>
      </c>
      <c r="D48" s="38"/>
      <c r="E48" s="35"/>
      <c r="F48" s="39"/>
      <c r="G48" s="39"/>
      <c r="H48" s="40"/>
      <c r="J48" s="9" t="str">
        <f>IF(AND('Covered Services'!Q52&lt;&gt;1,'Covered Services'!E52="InPt, OON",'Covered Services'!B52&gt;0),'Covered Services'!B52,"")</f>
        <v/>
      </c>
      <c r="K48" s="76" t="str">
        <f>IF(J48="","",'Covered Services'!D52)</f>
        <v/>
      </c>
      <c r="L48" s="43" t="str">
        <f t="array" ref="L48">IF(COUNTIF($J$6:$J$207,"?*")&lt;ROW(J48)-5,"",INDEX(J:J,SMALL(IF(J$6:J$207&lt;&gt;"",ROW(J$6:J$207)),ROWS(J$6:J48))))</f>
        <v/>
      </c>
      <c r="M48" s="43" t="str">
        <f t="array" ref="M48">IF(COUNTIF($J$6:$J$207,"?*")&lt;ROW(K48)-5,"",INDEX(K:K,SMALL(IF(K$6:K$207&lt;&gt;"",ROW(K$6:K$207)),ROWS(K$6:K48))))</f>
        <v/>
      </c>
    </row>
    <row r="49" spans="2:13" x14ac:dyDescent="0.25">
      <c r="B49" s="79" t="str">
        <f t="shared" si="1"/>
        <v/>
      </c>
      <c r="C49" s="123" t="str">
        <f t="shared" si="1"/>
        <v/>
      </c>
      <c r="D49" s="38"/>
      <c r="E49" s="35"/>
      <c r="F49" s="39"/>
      <c r="G49" s="39"/>
      <c r="H49" s="40"/>
      <c r="J49" s="9" t="str">
        <f>IF(AND('Covered Services'!Q53&lt;&gt;1,'Covered Services'!E53="InPt, OON",'Covered Services'!B53&gt;0),'Covered Services'!B53,"")</f>
        <v/>
      </c>
      <c r="K49" s="76" t="str">
        <f>IF(J49="","",'Covered Services'!D53)</f>
        <v/>
      </c>
      <c r="L49" s="43" t="str">
        <f t="array" ref="L49">IF(COUNTIF($J$6:$J$207,"?*")&lt;ROW(J49)-5,"",INDEX(J:J,SMALL(IF(J$6:J$207&lt;&gt;"",ROW(J$6:J$207)),ROWS(J$6:J49))))</f>
        <v/>
      </c>
      <c r="M49" s="43" t="str">
        <f t="array" ref="M49">IF(COUNTIF($J$6:$J$207,"?*")&lt;ROW(K49)-5,"",INDEX(K:K,SMALL(IF(K$6:K$207&lt;&gt;"",ROW(K$6:K$207)),ROWS(K$6:K49))))</f>
        <v/>
      </c>
    </row>
    <row r="50" spans="2:13" x14ac:dyDescent="0.25">
      <c r="B50" s="79" t="str">
        <f t="shared" si="1"/>
        <v/>
      </c>
      <c r="C50" s="123" t="str">
        <f t="shared" si="1"/>
        <v/>
      </c>
      <c r="D50" s="38"/>
      <c r="E50" s="35"/>
      <c r="F50" s="39"/>
      <c r="G50" s="39"/>
      <c r="H50" s="40"/>
      <c r="J50" s="9" t="str">
        <f>IF(AND('Covered Services'!Q54&lt;&gt;1,'Covered Services'!E54="InPt, OON",'Covered Services'!B54&gt;0),'Covered Services'!B54,"")</f>
        <v/>
      </c>
      <c r="K50" s="76" t="str">
        <f>IF(J50="","",'Covered Services'!D54)</f>
        <v/>
      </c>
      <c r="L50" s="43" t="str">
        <f t="array" ref="L50">IF(COUNTIF($J$6:$J$207,"?*")&lt;ROW(J50)-5,"",INDEX(J:J,SMALL(IF(J$6:J$207&lt;&gt;"",ROW(J$6:J$207)),ROWS(J$6:J50))))</f>
        <v/>
      </c>
      <c r="M50" s="43" t="str">
        <f t="array" ref="M50">IF(COUNTIF($J$6:$J$207,"?*")&lt;ROW(K50)-5,"",INDEX(K:K,SMALL(IF(K$6:K$207&lt;&gt;"",ROW(K$6:K$207)),ROWS(K$6:K50))))</f>
        <v/>
      </c>
    </row>
    <row r="51" spans="2:13" x14ac:dyDescent="0.25">
      <c r="B51" s="79" t="str">
        <f t="shared" si="1"/>
        <v/>
      </c>
      <c r="C51" s="123" t="str">
        <f t="shared" si="1"/>
        <v/>
      </c>
      <c r="D51" s="38"/>
      <c r="E51" s="35"/>
      <c r="F51" s="39"/>
      <c r="G51" s="39"/>
      <c r="H51" s="40"/>
      <c r="J51" s="9" t="str">
        <f>IF(AND('Covered Services'!Q55&lt;&gt;1,'Covered Services'!E55="InPt, OON",'Covered Services'!B55&gt;0),'Covered Services'!B55,"")</f>
        <v/>
      </c>
      <c r="K51" s="76" t="str">
        <f>IF(J51="","",'Covered Services'!D55)</f>
        <v/>
      </c>
      <c r="L51" s="43" t="str">
        <f t="array" ref="L51">IF(COUNTIF($J$6:$J$207,"?*")&lt;ROW(J51)-5,"",INDEX(J:J,SMALL(IF(J$6:J$207&lt;&gt;"",ROW(J$6:J$207)),ROWS(J$6:J51))))</f>
        <v/>
      </c>
      <c r="M51" s="43" t="str">
        <f t="array" ref="M51">IF(COUNTIF($J$6:$J$207,"?*")&lt;ROW(K51)-5,"",INDEX(K:K,SMALL(IF(K$6:K$207&lt;&gt;"",ROW(K$6:K$207)),ROWS(K$6:K51))))</f>
        <v/>
      </c>
    </row>
    <row r="52" spans="2:13" x14ac:dyDescent="0.25">
      <c r="B52" s="79" t="str">
        <f t="shared" si="1"/>
        <v/>
      </c>
      <c r="C52" s="123" t="str">
        <f t="shared" si="1"/>
        <v/>
      </c>
      <c r="D52" s="38"/>
      <c r="E52" s="35"/>
      <c r="F52" s="39"/>
      <c r="G52" s="39"/>
      <c r="H52" s="40"/>
      <c r="J52" s="9" t="str">
        <f>IF(AND('Covered Services'!Q56&lt;&gt;1,'Covered Services'!E56="InPt, OON",'Covered Services'!B56&gt;0),'Covered Services'!B56,"")</f>
        <v/>
      </c>
      <c r="K52" s="76" t="str">
        <f>IF(J52="","",'Covered Services'!D56)</f>
        <v/>
      </c>
      <c r="L52" s="43" t="str">
        <f t="array" ref="L52">IF(COUNTIF($J$6:$J$207,"?*")&lt;ROW(J52)-5,"",INDEX(J:J,SMALL(IF(J$6:J$207&lt;&gt;"",ROW(J$6:J$207)),ROWS(J$6:J52))))</f>
        <v/>
      </c>
      <c r="M52" s="43" t="str">
        <f t="array" ref="M52">IF(COUNTIF($J$6:$J$207,"?*")&lt;ROW(K52)-5,"",INDEX(K:K,SMALL(IF(K$6:K$207&lt;&gt;"",ROW(K$6:K$207)),ROWS(K$6:K52))))</f>
        <v/>
      </c>
    </row>
    <row r="53" spans="2:13" x14ac:dyDescent="0.25">
      <c r="B53" s="79" t="str">
        <f t="shared" si="1"/>
        <v/>
      </c>
      <c r="C53" s="123" t="str">
        <f t="shared" si="1"/>
        <v/>
      </c>
      <c r="D53" s="38"/>
      <c r="E53" s="35"/>
      <c r="F53" s="39"/>
      <c r="G53" s="39"/>
      <c r="H53" s="40"/>
      <c r="J53" s="9" t="str">
        <f>IF(AND('Covered Services'!Q57&lt;&gt;1,'Covered Services'!E57="InPt, OON",'Covered Services'!B57&gt;0),'Covered Services'!B57,"")</f>
        <v/>
      </c>
      <c r="K53" s="76" t="str">
        <f>IF(J53="","",'Covered Services'!D57)</f>
        <v/>
      </c>
      <c r="L53" s="43" t="str">
        <f t="array" ref="L53">IF(COUNTIF($J$6:$J$207,"?*")&lt;ROW(J53)-5,"",INDEX(J:J,SMALL(IF(J$6:J$207&lt;&gt;"",ROW(J$6:J$207)),ROWS(J$6:J53))))</f>
        <v/>
      </c>
      <c r="M53" s="43" t="str">
        <f t="array" ref="M53">IF(COUNTIF($J$6:$J$207,"?*")&lt;ROW(K53)-5,"",INDEX(K:K,SMALL(IF(K$6:K$207&lt;&gt;"",ROW(K$6:K$207)),ROWS(K$6:K53))))</f>
        <v/>
      </c>
    </row>
    <row r="54" spans="2:13" x14ac:dyDescent="0.25">
      <c r="B54" s="79" t="str">
        <f t="shared" si="1"/>
        <v/>
      </c>
      <c r="C54" s="123" t="str">
        <f t="shared" si="1"/>
        <v/>
      </c>
      <c r="D54" s="38"/>
      <c r="E54" s="35"/>
      <c r="F54" s="39"/>
      <c r="G54" s="39"/>
      <c r="H54" s="40"/>
      <c r="J54" s="9" t="str">
        <f>IF(AND('Covered Services'!Q58&lt;&gt;1,'Covered Services'!E58="InPt, OON",'Covered Services'!B58&gt;0),'Covered Services'!B58,"")</f>
        <v/>
      </c>
      <c r="K54" s="76" t="str">
        <f>IF(J54="","",'Covered Services'!D58)</f>
        <v/>
      </c>
      <c r="L54" s="43" t="str">
        <f t="array" ref="L54">IF(COUNTIF($J$6:$J$207,"?*")&lt;ROW(J54)-5,"",INDEX(J:J,SMALL(IF(J$6:J$207&lt;&gt;"",ROW(J$6:J$207)),ROWS(J$6:J54))))</f>
        <v/>
      </c>
      <c r="M54" s="43" t="str">
        <f t="array" ref="M54">IF(COUNTIF($J$6:$J$207,"?*")&lt;ROW(K54)-5,"",INDEX(K:K,SMALL(IF(K$6:K$207&lt;&gt;"",ROW(K$6:K$207)),ROWS(K$6:K54))))</f>
        <v/>
      </c>
    </row>
    <row r="55" spans="2:13" x14ac:dyDescent="0.25">
      <c r="B55" s="79" t="str">
        <f t="shared" si="1"/>
        <v/>
      </c>
      <c r="C55" s="123" t="str">
        <f t="shared" si="1"/>
        <v/>
      </c>
      <c r="D55" s="38"/>
      <c r="E55" s="35"/>
      <c r="F55" s="39"/>
      <c r="G55" s="39"/>
      <c r="H55" s="40"/>
      <c r="J55" s="9" t="str">
        <f>IF(AND('Covered Services'!Q59&lt;&gt;1,'Covered Services'!E59="InPt, OON",'Covered Services'!B59&gt;0),'Covered Services'!B59,"")</f>
        <v/>
      </c>
      <c r="K55" s="76" t="str">
        <f>IF(J55="","",'Covered Services'!D59)</f>
        <v/>
      </c>
      <c r="L55" s="43" t="str">
        <f t="array" ref="L55">IF(COUNTIF($J$6:$J$207,"?*")&lt;ROW(J55)-5,"",INDEX(J:J,SMALL(IF(J$6:J$207&lt;&gt;"",ROW(J$6:J$207)),ROWS(J$6:J55))))</f>
        <v/>
      </c>
      <c r="M55" s="43" t="str">
        <f t="array" ref="M55">IF(COUNTIF($J$6:$J$207,"?*")&lt;ROW(K55)-5,"",INDEX(K:K,SMALL(IF(K$6:K$207&lt;&gt;"",ROW(K$6:K$207)),ROWS(K$6:K55))))</f>
        <v/>
      </c>
    </row>
    <row r="56" spans="2:13" x14ac:dyDescent="0.25">
      <c r="B56" s="79" t="str">
        <f t="shared" si="1"/>
        <v/>
      </c>
      <c r="C56" s="123" t="str">
        <f t="shared" si="1"/>
        <v/>
      </c>
      <c r="D56" s="38"/>
      <c r="E56" s="35"/>
      <c r="F56" s="39"/>
      <c r="G56" s="39"/>
      <c r="H56" s="40"/>
      <c r="J56" s="9" t="str">
        <f>IF(AND('Covered Services'!Q60&lt;&gt;1,'Covered Services'!E60="InPt, OON",'Covered Services'!B60&gt;0),'Covered Services'!B60,"")</f>
        <v/>
      </c>
      <c r="K56" s="76" t="str">
        <f>IF(J56="","",'Covered Services'!D60)</f>
        <v/>
      </c>
      <c r="L56" s="43" t="str">
        <f t="array" ref="L56">IF(COUNTIF($J$6:$J$207,"?*")&lt;ROW(J56)-5,"",INDEX(J:J,SMALL(IF(J$6:J$207&lt;&gt;"",ROW(J$6:J$207)),ROWS(J$6:J56))))</f>
        <v/>
      </c>
      <c r="M56" s="43" t="str">
        <f t="array" ref="M56">IF(COUNTIF($J$6:$J$207,"?*")&lt;ROW(K56)-5,"",INDEX(K:K,SMALL(IF(K$6:K$207&lt;&gt;"",ROW(K$6:K$207)),ROWS(K$6:K56))))</f>
        <v/>
      </c>
    </row>
    <row r="57" spans="2:13" x14ac:dyDescent="0.25">
      <c r="B57" s="79" t="str">
        <f t="shared" si="1"/>
        <v/>
      </c>
      <c r="C57" s="123" t="str">
        <f t="shared" si="1"/>
        <v/>
      </c>
      <c r="D57" s="38"/>
      <c r="E57" s="35"/>
      <c r="F57" s="39"/>
      <c r="G57" s="39"/>
      <c r="H57" s="40"/>
      <c r="J57" s="9" t="str">
        <f>IF(AND('Covered Services'!Q61&lt;&gt;1,'Covered Services'!E61="InPt, OON",'Covered Services'!B61&gt;0),'Covered Services'!B61,"")</f>
        <v/>
      </c>
      <c r="K57" s="76" t="str">
        <f>IF(J57="","",'Covered Services'!D61)</f>
        <v/>
      </c>
      <c r="L57" s="43" t="str">
        <f t="array" ref="L57">IF(COUNTIF($J$6:$J$207,"?*")&lt;ROW(J57)-5,"",INDEX(J:J,SMALL(IF(J$6:J$207&lt;&gt;"",ROW(J$6:J$207)),ROWS(J$6:J57))))</f>
        <v/>
      </c>
      <c r="M57" s="43" t="str">
        <f t="array" ref="M57">IF(COUNTIF($J$6:$J$207,"?*")&lt;ROW(K57)-5,"",INDEX(K:K,SMALL(IF(K$6:K$207&lt;&gt;"",ROW(K$6:K$207)),ROWS(K$6:K57))))</f>
        <v/>
      </c>
    </row>
    <row r="58" spans="2:13" x14ac:dyDescent="0.25">
      <c r="B58" s="79" t="str">
        <f t="shared" si="1"/>
        <v/>
      </c>
      <c r="C58" s="123" t="str">
        <f t="shared" si="1"/>
        <v/>
      </c>
      <c r="D58" s="38"/>
      <c r="E58" s="35"/>
      <c r="F58" s="39"/>
      <c r="G58" s="39"/>
      <c r="H58" s="40"/>
      <c r="J58" s="9" t="str">
        <f>IF(AND('Covered Services'!Q62&lt;&gt;1,'Covered Services'!E62="InPt, OON",'Covered Services'!B62&gt;0),'Covered Services'!B62,"")</f>
        <v/>
      </c>
      <c r="K58" s="76" t="str">
        <f>IF(J58="","",'Covered Services'!D62)</f>
        <v/>
      </c>
      <c r="L58" s="43" t="str">
        <f t="array" ref="L58">IF(COUNTIF($J$6:$J$207,"?*")&lt;ROW(J58)-5,"",INDEX(J:J,SMALL(IF(J$6:J$207&lt;&gt;"",ROW(J$6:J$207)),ROWS(J$6:J58))))</f>
        <v/>
      </c>
      <c r="M58" s="43" t="str">
        <f t="array" ref="M58">IF(COUNTIF($J$6:$J$207,"?*")&lt;ROW(K58)-5,"",INDEX(K:K,SMALL(IF(K$6:K$207&lt;&gt;"",ROW(K$6:K$207)),ROWS(K$6:K58))))</f>
        <v/>
      </c>
    </row>
    <row r="59" spans="2:13" x14ac:dyDescent="0.25">
      <c r="B59" s="79" t="str">
        <f t="shared" si="1"/>
        <v/>
      </c>
      <c r="C59" s="123" t="str">
        <f t="shared" si="1"/>
        <v/>
      </c>
      <c r="D59" s="38"/>
      <c r="E59" s="35"/>
      <c r="F59" s="39"/>
      <c r="G59" s="39"/>
      <c r="H59" s="40"/>
      <c r="J59" s="9" t="str">
        <f>IF(AND('Covered Services'!Q63&lt;&gt;1,'Covered Services'!E63="InPt, OON",'Covered Services'!B63&gt;0),'Covered Services'!B63,"")</f>
        <v/>
      </c>
      <c r="K59" s="76" t="str">
        <f>IF(J59="","",'Covered Services'!D63)</f>
        <v/>
      </c>
      <c r="L59" s="43" t="str">
        <f t="array" ref="L59">IF(COUNTIF($J$6:$J$207,"?*")&lt;ROW(J59)-5,"",INDEX(J:J,SMALL(IF(J$6:J$207&lt;&gt;"",ROW(J$6:J$207)),ROWS(J$6:J59))))</f>
        <v/>
      </c>
      <c r="M59" s="43" t="str">
        <f t="array" ref="M59">IF(COUNTIF($J$6:$J$207,"?*")&lt;ROW(K59)-5,"",INDEX(K:K,SMALL(IF(K$6:K$207&lt;&gt;"",ROW(K$6:K$207)),ROWS(K$6:K59))))</f>
        <v/>
      </c>
    </row>
    <row r="60" spans="2:13" x14ac:dyDescent="0.25">
      <c r="B60" s="79" t="str">
        <f t="shared" si="1"/>
        <v/>
      </c>
      <c r="C60" s="123" t="str">
        <f t="shared" si="1"/>
        <v/>
      </c>
      <c r="D60" s="38"/>
      <c r="E60" s="35"/>
      <c r="F60" s="39"/>
      <c r="G60" s="39"/>
      <c r="H60" s="40"/>
      <c r="J60" s="9" t="str">
        <f>IF(AND('Covered Services'!Q64&lt;&gt;1,'Covered Services'!E64="InPt, OON",'Covered Services'!B64&gt;0),'Covered Services'!B64,"")</f>
        <v/>
      </c>
      <c r="K60" s="76" t="str">
        <f>IF(J60="","",'Covered Services'!D64)</f>
        <v/>
      </c>
      <c r="L60" s="43" t="str">
        <f t="array" ref="L60">IF(COUNTIF($J$6:$J$207,"?*")&lt;ROW(J60)-5,"",INDEX(J:J,SMALL(IF(J$6:J$207&lt;&gt;"",ROW(J$6:J$207)),ROWS(J$6:J60))))</f>
        <v/>
      </c>
      <c r="M60" s="43" t="str">
        <f t="array" ref="M60">IF(COUNTIF($J$6:$J$207,"?*")&lt;ROW(K60)-5,"",INDEX(K:K,SMALL(IF(K$6:K$207&lt;&gt;"",ROW(K$6:K$207)),ROWS(K$6:K60))))</f>
        <v/>
      </c>
    </row>
    <row r="61" spans="2:13" x14ac:dyDescent="0.25">
      <c r="B61" s="79" t="str">
        <f t="shared" si="1"/>
        <v/>
      </c>
      <c r="C61" s="123" t="str">
        <f t="shared" si="1"/>
        <v/>
      </c>
      <c r="D61" s="38"/>
      <c r="E61" s="35"/>
      <c r="F61" s="39"/>
      <c r="G61" s="39"/>
      <c r="H61" s="40"/>
      <c r="J61" s="9" t="str">
        <f>IF(AND('Covered Services'!Q65&lt;&gt;1,'Covered Services'!E65="InPt, OON",'Covered Services'!B65&gt;0),'Covered Services'!B65,"")</f>
        <v/>
      </c>
      <c r="K61" s="76" t="str">
        <f>IF(J61="","",'Covered Services'!D65)</f>
        <v/>
      </c>
      <c r="L61" s="43" t="str">
        <f t="array" ref="L61">IF(COUNTIF($J$6:$J$207,"?*")&lt;ROW(J61)-5,"",INDEX(J:J,SMALL(IF(J$6:J$207&lt;&gt;"",ROW(J$6:J$207)),ROWS(J$6:J61))))</f>
        <v/>
      </c>
      <c r="M61" s="43" t="str">
        <f t="array" ref="M61">IF(COUNTIF($J$6:$J$207,"?*")&lt;ROW(K61)-5,"",INDEX(K:K,SMALL(IF(K$6:K$207&lt;&gt;"",ROW(K$6:K$207)),ROWS(K$6:K61))))</f>
        <v/>
      </c>
    </row>
    <row r="62" spans="2:13" ht="15.75" thickBot="1" x14ac:dyDescent="0.3">
      <c r="B62" s="81" t="str">
        <f>L62</f>
        <v/>
      </c>
      <c r="C62" s="124" t="str">
        <f>M62</f>
        <v/>
      </c>
      <c r="D62" s="82"/>
      <c r="E62" s="83"/>
      <c r="F62" s="84"/>
      <c r="G62" s="84"/>
      <c r="H62" s="85"/>
      <c r="J62" s="9" t="str">
        <f>IF(AND('Covered Services'!Q66&lt;&gt;1,'Covered Services'!E66="InPt, OON",'Covered Services'!B66&gt;0),'Covered Services'!B66,"")</f>
        <v/>
      </c>
      <c r="K62" s="76" t="str">
        <f>IF(J62="","",'Covered Services'!D66)</f>
        <v/>
      </c>
      <c r="L62" s="43" t="str">
        <f t="array" ref="L62">IF(COUNTIF($J$6:$J$207,"?*")&lt;ROW(J62)-5,"",INDEX(J:J,SMALL(IF(J$6:J$207&lt;&gt;"",ROW(J$6:J$207)),ROWS(J$6:J62))))</f>
        <v/>
      </c>
      <c r="M62" s="43" t="str">
        <f t="array" ref="M62">IF(COUNTIF($J$6:$J$207,"?*")&lt;ROW(K62)-5,"",INDEX(K:K,SMALL(IF(K$6:K$207&lt;&gt;"",ROW(K$6:K$207)),ROWS(K$6:K62))))</f>
        <v/>
      </c>
    </row>
    <row r="63" spans="2:13" ht="75.75" thickBot="1" x14ac:dyDescent="0.3">
      <c r="B63" s="89" t="s">
        <v>85</v>
      </c>
      <c r="C63" s="80">
        <f>SUM(C6:C62)</f>
        <v>0</v>
      </c>
      <c r="D63" s="31" t="s">
        <v>29</v>
      </c>
      <c r="E63" s="31" t="s">
        <v>44</v>
      </c>
      <c r="F63" s="31" t="s">
        <v>30</v>
      </c>
      <c r="G63" s="31" t="s">
        <v>45</v>
      </c>
      <c r="H63" s="31" t="s">
        <v>46</v>
      </c>
      <c r="J63" s="9" t="str">
        <f>IF(AND('Covered Services'!Q67&lt;&gt;1,'Covered Services'!E67="InPt, OON",'Covered Services'!B67&gt;0),'Covered Services'!B67,"")</f>
        <v/>
      </c>
      <c r="K63" s="76" t="str">
        <f>IF(J63="","",'Covered Services'!D67)</f>
        <v/>
      </c>
      <c r="L63" s="43" t="str">
        <f t="array" ref="L63">IF(COUNTIF($J$6:$J$207,"?*")&lt;ROW(J63)-5,"",INDEX(J:J,SMALL(IF(J$6:J$207&lt;&gt;"",ROW(J$6:J$207)),ROWS(J$6:J63))))</f>
        <v/>
      </c>
      <c r="M63" s="43" t="str">
        <f t="array" ref="M63">IF(COUNTIF($J$6:$J$207,"?*")&lt;ROW(K63)-5,"",INDEX(K:K,SMALL(IF(K$6:K$207&lt;&gt;"",ROW(K$6:K$207)),ROWS(K$6:K63))))</f>
        <v/>
      </c>
    </row>
    <row r="64" spans="2:13" ht="15.75" thickBot="1" x14ac:dyDescent="0.3">
      <c r="B64" s="10"/>
      <c r="C64" s="29" t="s">
        <v>18</v>
      </c>
      <c r="D64" s="32">
        <f>SUMIF(D6:D62,"&gt;0",C6:C62)</f>
        <v>0</v>
      </c>
      <c r="E64" s="32">
        <f>SUMIF(E6:E62,"&gt;0",C6:C62)</f>
        <v>0</v>
      </c>
      <c r="F64" s="32">
        <f>SUMIF(F6:F62,"Y",C6:C62)</f>
        <v>0</v>
      </c>
      <c r="G64" s="32">
        <f>SUMIF(G6:G62,"&gt;0",C6:C62)</f>
        <v>0</v>
      </c>
      <c r="H64" s="32">
        <f>SUMIF(H6:H62,"&gt;0",C6:C62)</f>
        <v>0</v>
      </c>
      <c r="J64" s="9" t="str">
        <f>IF(AND('Covered Services'!Q68&lt;&gt;1,'Covered Services'!E68="InPt, OON",'Covered Services'!B68&gt;0),'Covered Services'!B68,"")</f>
        <v/>
      </c>
      <c r="K64" s="76" t="str">
        <f>IF(J64="","",'Covered Services'!D68)</f>
        <v/>
      </c>
      <c r="L64" s="43" t="str">
        <f t="array" ref="L64">IF(COUNTIF($J$6:$J$207,"?*")&lt;ROW(J64)-5,"",INDEX(J:J,SMALL(IF(J$6:J$207&lt;&gt;"",ROW(J$6:J$207)),ROWS(J$6:J64))))</f>
        <v/>
      </c>
      <c r="M64" s="43" t="str">
        <f t="array" ref="M64">IF(COUNTIF($J$6:$J$207,"?*")&lt;ROW(K64)-5,"",INDEX(K:K,SMALL(IF(K$6:K$207&lt;&gt;"",ROW(K$6:K$207)),ROWS(K$6:K64))))</f>
        <v/>
      </c>
    </row>
    <row r="65" spans="2:13" ht="75.75" thickBot="1" x14ac:dyDescent="0.3">
      <c r="B65" s="10"/>
      <c r="C65" s="11"/>
      <c r="D65" s="13" t="s">
        <v>39</v>
      </c>
      <c r="E65" s="13" t="s">
        <v>40</v>
      </c>
      <c r="F65" s="13" t="s">
        <v>41</v>
      </c>
      <c r="G65" s="13" t="s">
        <v>42</v>
      </c>
      <c r="H65" s="13" t="s">
        <v>43</v>
      </c>
      <c r="J65" s="9" t="str">
        <f>IF(AND('Covered Services'!Q69&lt;&gt;1,'Covered Services'!E69="InPt, OON",'Covered Services'!B69&gt;0),'Covered Services'!B69,"")</f>
        <v/>
      </c>
      <c r="K65" s="76" t="str">
        <f>IF(J65="","",'Covered Services'!D69)</f>
        <v/>
      </c>
      <c r="L65" s="43" t="str">
        <f t="array" ref="L65">IF(COUNTIF($J$6:$J$207,"?*")&lt;ROW(J65)-5,"",INDEX(J:J,SMALL(IF(J$6:J$207&lt;&gt;"",ROW(J$6:J$207)),ROWS(J$6:J65))))</f>
        <v/>
      </c>
      <c r="M65" s="43" t="str">
        <f t="array" ref="M65">IF(COUNTIF($J$6:$J$207,"?*")&lt;ROW(K65)-5,"",INDEX(K:K,SMALL(IF(K$6:K$207&lt;&gt;"",ROW(K$6:K$207)),ROWS(K$6:K65))))</f>
        <v/>
      </c>
    </row>
    <row r="66" spans="2:13" ht="60.75" thickBot="1" x14ac:dyDescent="0.3">
      <c r="B66" s="14"/>
      <c r="C66" s="23" t="s">
        <v>48</v>
      </c>
      <c r="D66" s="33">
        <f>IF(D64&gt;0,D64/$C63,0)</f>
        <v>0</v>
      </c>
      <c r="E66" s="33">
        <f>IF(E64&gt;0,E64/$C63,0)</f>
        <v>0</v>
      </c>
      <c r="F66" s="33">
        <f>IF(F64&gt;0,F64/$C63,0)</f>
        <v>0</v>
      </c>
      <c r="G66" s="33">
        <f>IF(G64&gt;0,G64/$C63,0)</f>
        <v>0</v>
      </c>
      <c r="H66" s="33">
        <f>IF(H64&gt;0,H64/$C63,0)</f>
        <v>0</v>
      </c>
      <c r="J66" s="9" t="str">
        <f>IF(AND('Covered Services'!Q70&lt;&gt;1,'Covered Services'!E70="InPt, OON",'Covered Services'!B70&gt;0),'Covered Services'!B70,"")</f>
        <v/>
      </c>
      <c r="K66" s="76" t="str">
        <f>IF(J66="","",'Covered Services'!D70)</f>
        <v/>
      </c>
      <c r="L66" s="43" t="str">
        <f t="array" ref="L66">IF(COUNTIF($J$6:$J$207,"?*")&lt;ROW(J66)-5,"",INDEX(J:J,SMALL(IF(J$6:J$207&lt;&gt;"",ROW(J$6:J$207)),ROWS(J$6:J66))))</f>
        <v/>
      </c>
      <c r="M66" s="43" t="str">
        <f t="array" ref="M66">IF(COUNTIF($J$6:$J$207,"?*")&lt;ROW(K66)-5,"",INDEX(K:K,SMALL(IF(K$6:K$207&lt;&gt;"",ROW(K$6:K$207)),ROWS(K$6:K66))))</f>
        <v/>
      </c>
    </row>
    <row r="67" spans="2:13" ht="15.75" thickBot="1" x14ac:dyDescent="0.3">
      <c r="D67" s="53" t="str">
        <f>_xlfn.IFS(AND(D66&gt;0, D66&lt;2/3), "Threshold Not Met", D66&gt;2/3, "Threshold Met", D66=0, "-")</f>
        <v>-</v>
      </c>
      <c r="E67" s="53" t="str">
        <f t="shared" ref="E67:H67" si="2">_xlfn.IFS(AND(E66&gt;0, E66&lt;2/3), "Threshold Not Met", E66&gt;2/3, "Threshold Met", E66=0, "-")</f>
        <v>-</v>
      </c>
      <c r="F67" s="53" t="str">
        <f t="shared" si="2"/>
        <v>-</v>
      </c>
      <c r="G67" s="53" t="str">
        <f t="shared" si="2"/>
        <v>-</v>
      </c>
      <c r="H67" s="53" t="str">
        <f t="shared" si="2"/>
        <v>-</v>
      </c>
      <c r="J67" s="9" t="str">
        <f>IF(AND('Covered Services'!Q71&lt;&gt;1,'Covered Services'!E71="InPt, OON",'Covered Services'!B71&gt;0),'Covered Services'!B71,"")</f>
        <v/>
      </c>
      <c r="K67" s="76" t="str">
        <f>IF(J67="","",'Covered Services'!D71)</f>
        <v/>
      </c>
      <c r="L67" s="43" t="str">
        <f t="array" ref="L67">IF(COUNTIF($J$6:$J$207,"?*")&lt;ROW(J67)-5,"",INDEX(J:J,SMALL(IF(J$6:J$207&lt;&gt;"",ROW(J$6:J$207)),ROWS(J$6:J67))))</f>
        <v/>
      </c>
      <c r="M67" s="43" t="str">
        <f t="array" ref="M67">IF(COUNTIF($J$6:$J$207,"?*")&lt;ROW(K67)-5,"",INDEX(K:K,SMALL(IF(K$6:K$207&lt;&gt;"",ROW(K$6:K$207)),ROWS(K$6:K67))))</f>
        <v/>
      </c>
    </row>
    <row r="68" spans="2:13" ht="65.25" customHeight="1" x14ac:dyDescent="0.25">
      <c r="B68" s="138" t="s">
        <v>17</v>
      </c>
      <c r="C68" s="139"/>
      <c r="D68" s="139"/>
      <c r="E68" s="139"/>
      <c r="F68" s="140"/>
      <c r="G68" s="50"/>
      <c r="H68" s="52"/>
      <c r="J68" s="9" t="str">
        <f>IF(AND('Covered Services'!Q72&lt;&gt;1,'Covered Services'!E72="InPt, OON",'Covered Services'!B72&gt;0),'Covered Services'!B72,"")</f>
        <v/>
      </c>
      <c r="K68" s="76" t="str">
        <f>IF(J68="","",'Covered Services'!D72)</f>
        <v/>
      </c>
      <c r="L68" s="43" t="str">
        <f t="array" ref="L68">IF(COUNTIF($J$6:$J$207,"?*")&lt;ROW(J68)-5,"",INDEX(J:J,SMALL(IF(J$6:J$207&lt;&gt;"",ROW(J$6:J$207)),ROWS(J$6:J68))))</f>
        <v/>
      </c>
      <c r="M68" s="43" t="str">
        <f t="array" ref="M68">IF(COUNTIF($J$6:$J$207,"?*")&lt;ROW(K68)-5,"",INDEX(K:K,SMALL(IF(K$6:K$207&lt;&gt;"",ROW(K$6:K$207)),ROWS(K$6:K68))))</f>
        <v/>
      </c>
    </row>
    <row r="69" spans="2:13" ht="94.5" x14ac:dyDescent="0.25">
      <c r="B69" s="54" t="s">
        <v>19</v>
      </c>
      <c r="C69" s="7" t="s">
        <v>20</v>
      </c>
      <c r="D69" s="7" t="s">
        <v>32</v>
      </c>
      <c r="E69" s="8" t="s">
        <v>28</v>
      </c>
      <c r="F69" s="64" t="s">
        <v>25</v>
      </c>
      <c r="G69" s="51" t="str">
        <f>IF(F70="Threshold Not Met","No such cost sharing shall be applied","")</f>
        <v/>
      </c>
      <c r="H69" s="43"/>
      <c r="J69" s="9" t="str">
        <f>IF(AND('Covered Services'!Q73&lt;&gt;1,'Covered Services'!E73="InPt, OON",'Covered Services'!B73&gt;0),'Covered Services'!B73,"")</f>
        <v/>
      </c>
      <c r="K69" s="76" t="str">
        <f>IF(J69="","",'Covered Services'!D73)</f>
        <v/>
      </c>
      <c r="L69" s="43" t="str">
        <f t="array" ref="L69">IF(COUNTIF($J$6:$J$207,"?*")&lt;ROW(J69)-5,"",INDEX(J:J,SMALL(IF(J$6:J$207&lt;&gt;"",ROW(J$6:J$207)),ROWS(J$6:J69))))</f>
        <v/>
      </c>
      <c r="M69" s="43" t="str">
        <f t="array" ref="M69">IF(COUNTIF($J$6:$J$207,"?*")&lt;ROW(K69)-5,"",INDEX(K:K,SMALL(IF(K$6:K$207&lt;&gt;"",ROW(K$6:K$207)),ROWS(K$6:K69))))</f>
        <v/>
      </c>
    </row>
    <row r="70" spans="2:13" ht="15.75" x14ac:dyDescent="0.25">
      <c r="B70" s="55" t="e">
        <f t="array" ref="B70">IFERROR(SMALL(IF((COUNTIF($B$69:B69, $D$6:$D$62)=0)*ISNUMBER($D$6:$D$62), $D$6:$D$62, "A"), 1), INDEX($D$6:$D$62, MATCH(SMALL(IF(ISTEXT($D$6:$D$62)*(COUNTIF(B69:$B$69, $D$6:$D$62)=0), COUNTIF($D$6:$D$62, "&lt;"&amp;$D$6:$D$62), ""), 1), IF(ISTEXT($D$6:$D$62), COUNTIF($D$6:$D$62, "&lt;"&amp;$D$6:$D$62), ""), 0)))</f>
        <v>#NUM!</v>
      </c>
      <c r="C70" s="45" t="str">
        <f t="shared" ref="C70:C75" si="3">IF(ISNUMBER(B70),SUMIF($D$6:$D$62,B70,$C$6:$C$62),"")</f>
        <v/>
      </c>
      <c r="D70" s="48" t="str">
        <f>IF(ISNUMBER(C70),C70/$C$76,"")</f>
        <v/>
      </c>
      <c r="E70" s="49">
        <f>IF(ISNUMBER(D70),D70,0)</f>
        <v>0</v>
      </c>
      <c r="F70" s="47" t="str">
        <f>IF(AND(D64&gt;0,D66&lt;2/3),"Threshold Not Met",IF(E70&gt;0.5001,"Predominant Level Met","_"))</f>
        <v>_</v>
      </c>
      <c r="G70" s="43"/>
      <c r="J70" s="9" t="str">
        <f>IF(AND('Covered Services'!Q74&lt;&gt;1,'Covered Services'!E74="InPt, OON",'Covered Services'!B74&gt;0),'Covered Services'!B74,"")</f>
        <v/>
      </c>
      <c r="K70" s="76" t="str">
        <f>IF(J70="","",'Covered Services'!D74)</f>
        <v/>
      </c>
      <c r="L70" s="43" t="str">
        <f t="array" ref="L70">IF(COUNTIF($J$6:$J$207,"?*")&lt;ROW(J70)-5,"",INDEX(J:J,SMALL(IF(J$6:J$207&lt;&gt;"",ROW(J$6:J$207)),ROWS(J$6:J70))))</f>
        <v/>
      </c>
      <c r="M70" s="43" t="str">
        <f t="array" ref="M70">IF(COUNTIF($J$6:$J$207,"?*")&lt;ROW(K70)-5,"",INDEX(K:K,SMALL(IF(K$6:K$207&lt;&gt;"",ROW(K$6:K$207)),ROWS(K$6:K70))))</f>
        <v/>
      </c>
    </row>
    <row r="71" spans="2:13" ht="15.75" x14ac:dyDescent="0.25">
      <c r="B71" s="55" t="e">
        <f t="array" ref="B71">IFERROR(SMALL(IF((COUNTIF($B$69:B70, $D$6:$D$62)=0)*ISNUMBER($D$6:$D$62), $D$6:$D$62, "A"), 1), INDEX($D$6:$D$62, MATCH(SMALL(IF(ISTEXT($D$6:$D$62)*(COUNTIF(B$69:$B70, $D$6:$D$62)=0), COUNTIF($D$6:$D$62, "&lt;"&amp;$D$6:$D$62), ""), 1), IF(ISTEXT($D$6:$D$62), COUNTIF($D$6:$D$62, "&lt;"&amp;$D$6:$D$62), ""), 0)))</f>
        <v>#NUM!</v>
      </c>
      <c r="C71" s="45" t="str">
        <f t="shared" si="3"/>
        <v/>
      </c>
      <c r="D71" s="48" t="str">
        <f t="shared" ref="D71:D75" si="4">IF(ISNUMBER(C71),C71/$C$76,"")</f>
        <v/>
      </c>
      <c r="E71" s="49">
        <f>IF(ISNUMBER(D71),SUM(D70:D71),0)</f>
        <v>0</v>
      </c>
      <c r="F71" s="26" t="str">
        <f>IF(OR(F70="Predominant Level Met",F70="Threshold Not Met"),"_",(IF(E71&gt;0.5001,"Predominant Level Met","_")))</f>
        <v>_</v>
      </c>
      <c r="G71" s="43"/>
      <c r="J71" s="9" t="str">
        <f>IF(AND('Covered Services'!Q75&lt;&gt;1,'Covered Services'!E75="InPt, OON",'Covered Services'!B75&gt;0),'Covered Services'!B75,"")</f>
        <v/>
      </c>
      <c r="K71" s="76" t="str">
        <f>IF(J71="","",'Covered Services'!D75)</f>
        <v/>
      </c>
      <c r="L71" s="43" t="str">
        <f t="array" ref="L71">IF(COUNTIF($J$6:$J$207,"?*")&lt;ROW(J71)-5,"",INDEX(J:J,SMALL(IF(J$6:J$207&lt;&gt;"",ROW(J$6:J$207)),ROWS(J$6:J71))))</f>
        <v/>
      </c>
      <c r="M71" s="43" t="str">
        <f t="array" ref="M71">IF(COUNTIF($J$6:$J$207,"?*")&lt;ROW(K71)-5,"",INDEX(K:K,SMALL(IF(K$6:K$207&lt;&gt;"",ROW(K$6:K$207)),ROWS(K$6:K71))))</f>
        <v/>
      </c>
    </row>
    <row r="72" spans="2:13" ht="15.75" x14ac:dyDescent="0.25">
      <c r="B72" s="55" t="e">
        <f t="array" ref="B72">IFERROR(SMALL(IF((COUNTIF($B$69:B71, $D$6:$D$62)=0)*ISNUMBER($D$6:$D$62), $D$6:$D$62, "A"), 1), INDEX($D$6:$D$62, MATCH(SMALL(IF(ISTEXT($D$6:$D$62)*(COUNTIF(B$69:$B71, $D$6:$D$62)=0), COUNTIF($D$6:$D$62, "&lt;"&amp;$D$6:$D$62), ""), 1), IF(ISTEXT($D$6:$D$62), COUNTIF($D$6:$D$62, "&lt;"&amp;$D$6:$D$62), ""), 0)))</f>
        <v>#NUM!</v>
      </c>
      <c r="C72" s="45" t="str">
        <f t="shared" si="3"/>
        <v/>
      </c>
      <c r="D72" s="48" t="str">
        <f t="shared" si="4"/>
        <v/>
      </c>
      <c r="E72" s="49">
        <f>IF(ISNUMBER(D72),SUM(D70:D72),0)</f>
        <v>0</v>
      </c>
      <c r="F72" s="26" t="str">
        <f>IF(OR(F71="Predominant Level Met",F70="Predominant Level Met",F70="Threshold Not Met"),"_",(IF(E72&gt;0.5001,"Predominant Level Met","_")))</f>
        <v>_</v>
      </c>
      <c r="G72" s="46"/>
      <c r="J72" s="9" t="str">
        <f>IF(AND('Covered Services'!Q76&lt;&gt;1,'Covered Services'!E76="InPt, OON",'Covered Services'!B76&gt;0),'Covered Services'!B76,"")</f>
        <v/>
      </c>
      <c r="K72" s="76" t="str">
        <f>IF(J72="","",'Covered Services'!D76)</f>
        <v/>
      </c>
      <c r="L72" s="43" t="str">
        <f t="array" ref="L72">IF(COUNTIF($J$6:$J$207,"?*")&lt;ROW(J72)-5,"",INDEX(J:J,SMALL(IF(J$6:J$207&lt;&gt;"",ROW(J$6:J$207)),ROWS(J$6:J72))))</f>
        <v/>
      </c>
      <c r="M72" s="43" t="str">
        <f t="array" ref="M72">IF(COUNTIF($J$6:$J$207,"?*")&lt;ROW(K72)-5,"",INDEX(K:K,SMALL(IF(K$6:K$207&lt;&gt;"",ROW(K$6:K$207)),ROWS(K$6:K72))))</f>
        <v/>
      </c>
    </row>
    <row r="73" spans="2:13" ht="15.75" x14ac:dyDescent="0.25">
      <c r="B73" s="55" t="e">
        <f t="array" ref="B73">IFERROR(SMALL(IF((COUNTIF($B$69:B72, $D$6:$D$62)=0)*ISNUMBER($D$6:$D$62), $D$6:$D$62, "A"), 1), INDEX($D$6:$D$62, MATCH(SMALL(IF(ISTEXT($D$6:$D$62)*(COUNTIF(B$69:$B72, $D$6:$D$62)=0), COUNTIF($D$6:$D$62, "&lt;"&amp;$D$6:$D$62), ""), 1), IF(ISTEXT($D$6:$D$62), COUNTIF($D$6:$D$62, "&lt;"&amp;$D$6:$D$62), ""), 0)))</f>
        <v>#NUM!</v>
      </c>
      <c r="C73" s="45" t="str">
        <f t="shared" si="3"/>
        <v/>
      </c>
      <c r="D73" s="48" t="str">
        <f t="shared" si="4"/>
        <v/>
      </c>
      <c r="E73" s="49">
        <f>IF(ISNUMBER(D73),SUM(D70:D73),0)</f>
        <v>0</v>
      </c>
      <c r="F73" s="26" t="str">
        <f>IF(OR(F72="Predominant Level Met",F71="Predominant Level Met",F70="Predominant Level Met",F70="Threshold Not Met"),"_",(IF(E73&gt;0.5001,"Predominant Level Met","_")))</f>
        <v>_</v>
      </c>
      <c r="G73" s="43"/>
      <c r="J73" s="9" t="str">
        <f>IF(AND('Covered Services'!Q77&lt;&gt;1,'Covered Services'!E77="InPt, OON",'Covered Services'!B77&gt;0),'Covered Services'!B77,"")</f>
        <v/>
      </c>
      <c r="K73" s="76" t="str">
        <f>IF(J73="","",'Covered Services'!D77)</f>
        <v/>
      </c>
      <c r="L73" s="43" t="str">
        <f t="array" ref="L73">IF(COUNTIF($J$6:$J$207,"?*")&lt;ROW(J73)-5,"",INDEX(J:J,SMALL(IF(J$6:J$207&lt;&gt;"",ROW(J$6:J$207)),ROWS(J$6:J73))))</f>
        <v/>
      </c>
      <c r="M73" s="43" t="str">
        <f t="array" ref="M73">IF(COUNTIF($J$6:$J$207,"?*")&lt;ROW(K73)-5,"",INDEX(K:K,SMALL(IF(K$6:K$207&lt;&gt;"",ROW(K$6:K$207)),ROWS(K$6:K73))))</f>
        <v/>
      </c>
    </row>
    <row r="74" spans="2:13" ht="15.75" x14ac:dyDescent="0.25">
      <c r="B74" s="55" t="e">
        <f t="array" ref="B74">IFERROR(SMALL(IF((COUNTIF($B$69:B73, $D$6:$D$62)=0)*ISNUMBER($D$6:$D$62), $D$6:$D$62, "A"), 1), INDEX($D$6:$D$62, MATCH(SMALL(IF(ISTEXT($D$6:$D$62)*(COUNTIF(B$69:$B73, $D$6:$D$62)=0), COUNTIF($D$6:$D$62, "&lt;"&amp;$D$6:$D$62), ""), 1), IF(ISTEXT($D$6:$D$62), COUNTIF($D$6:$D$62, "&lt;"&amp;$D$6:$D$62), ""), 0)))</f>
        <v>#NUM!</v>
      </c>
      <c r="C74" s="45" t="str">
        <f t="shared" si="3"/>
        <v/>
      </c>
      <c r="D74" s="48" t="str">
        <f t="shared" si="4"/>
        <v/>
      </c>
      <c r="E74" s="49">
        <f>IF(ISNUMBER(D74),SUM(D70:D74),0)</f>
        <v>0</v>
      </c>
      <c r="F74" s="26" t="str">
        <f>IF(OR(F73="Predominant Level Met",F72="Predominant Level Met",F71="Predominant Level Met",F70="Predominant Level Met",F70="Threshold Not Met"),"_",(IF(E74&gt;0.5001,"Predominant Level Met","_")))</f>
        <v>_</v>
      </c>
      <c r="J74" s="9" t="str">
        <f>IF(AND('Covered Services'!Q78&lt;&gt;1,'Covered Services'!E78="InPt, OON",'Covered Services'!B78&gt;0),'Covered Services'!B78,"")</f>
        <v/>
      </c>
      <c r="K74" s="76" t="str">
        <f>IF(J74="","",'Covered Services'!D78)</f>
        <v/>
      </c>
      <c r="L74" s="43" t="str">
        <f t="array" ref="L74">IF(COUNTIF($J$6:$J$207,"?*")&lt;ROW(J74)-5,"",INDEX(J:J,SMALL(IF(J$6:J$207&lt;&gt;"",ROW(J$6:J$207)),ROWS(J$6:J74))))</f>
        <v/>
      </c>
      <c r="M74" s="43" t="str">
        <f t="array" ref="M74">IF(COUNTIF($J$6:$J$207,"?*")&lt;ROW(K74)-5,"",INDEX(K:K,SMALL(IF(K$6:K$207&lt;&gt;"",ROW(K$6:K$207)),ROWS(K$6:K74))))</f>
        <v/>
      </c>
    </row>
    <row r="75" spans="2:13" ht="16.5" thickBot="1" x14ac:dyDescent="0.3">
      <c r="B75" s="55" t="e">
        <f t="array" ref="B75">IFERROR(SMALL(IF((COUNTIF($B$69:B74, $D$6:$D$62)=0)*ISNUMBER($D$6:$D$62), $D$6:$D$62, "A"), 1), INDEX($D$6:$D$62, MATCH(SMALL(IF(ISTEXT($D$6:$D$62)*(COUNTIF(B$69:$B74, $D$6:$D$62)=0), COUNTIF($D$6:$D$62, "&lt;"&amp;$D$6:$D$62), ""), 1), IF(ISTEXT($D$6:$D$62), COUNTIF($D$6:$D$62, "&lt;"&amp;$D$6:$D$62), ""), 0)))</f>
        <v>#NUM!</v>
      </c>
      <c r="C75" s="45" t="str">
        <f t="shared" si="3"/>
        <v/>
      </c>
      <c r="D75" s="48" t="str">
        <f t="shared" si="4"/>
        <v/>
      </c>
      <c r="E75" s="49">
        <f>IF(ISNUMBER(D75),SUM(D70:D75),0)</f>
        <v>0</v>
      </c>
      <c r="F75" s="26" t="str">
        <f>IF(OR(F74="Predominant Level Met",F73="Predominant Level Met",F72="Predominant Level Met",F71="Predominant Level Met",F70="Predominant Level Met",F70="Threshold Not Met"),"_",(IF(E75&gt;0.5001,"Predominant Level Met","_")))</f>
        <v>_</v>
      </c>
      <c r="J75" s="9" t="str">
        <f>IF(AND('Covered Services'!Q79&lt;&gt;1,'Covered Services'!E79="InPt, OON",'Covered Services'!B79&gt;0),'Covered Services'!B79,"")</f>
        <v/>
      </c>
      <c r="K75" s="76" t="str">
        <f>IF(J75="","",'Covered Services'!D79)</f>
        <v/>
      </c>
      <c r="L75" s="43" t="str">
        <f t="array" ref="L75">IF(COUNTIF($J$6:$J$207,"?*")&lt;ROW(J75)-5,"",INDEX(J:J,SMALL(IF(J$6:J$207&lt;&gt;"",ROW(J$6:J$207)),ROWS(J$6:J75))))</f>
        <v/>
      </c>
      <c r="M75" s="43" t="str">
        <f t="array" ref="M75">IF(COUNTIF($J$6:$J$207,"?*")&lt;ROW(K75)-5,"",INDEX(K:K,SMALL(IF(K$6:K$207&lt;&gt;"",ROW(K$6:K$207)),ROWS(K$6:K75))))</f>
        <v/>
      </c>
    </row>
    <row r="76" spans="2:13" ht="18" thickBot="1" x14ac:dyDescent="0.35">
      <c r="B76" s="56" t="s">
        <v>31</v>
      </c>
      <c r="C76" s="44">
        <f>SUM(C70:C75)</f>
        <v>0</v>
      </c>
      <c r="D76" s="18"/>
      <c r="E76" s="24"/>
      <c r="F76" s="15"/>
      <c r="J76" s="9" t="str">
        <f>IF(AND('Covered Services'!Q80&lt;&gt;1,'Covered Services'!E80="InPt, OON",'Covered Services'!B80&gt;0),'Covered Services'!B80,"")</f>
        <v/>
      </c>
      <c r="K76" s="76" t="str">
        <f>IF(J76="","",'Covered Services'!D80)</f>
        <v/>
      </c>
      <c r="L76" s="43" t="str">
        <f t="array" ref="L76">IF(COUNTIF($J$6:$J$207,"?*")&lt;ROW(J76)-5,"",INDEX(J:J,SMALL(IF(J$6:J$207&lt;&gt;"",ROW(J$6:J$207)),ROWS(J$6:J76))))</f>
        <v/>
      </c>
      <c r="M76" s="43" t="str">
        <f t="array" ref="M76">IF(COUNTIF($J$6:$J$207,"?*")&lt;ROW(K76)-5,"",INDEX(K:K,SMALL(IF(K$6:K$207&lt;&gt;"",ROW(K$6:K$207)),ROWS(K$6:K76))))</f>
        <v/>
      </c>
    </row>
    <row r="77" spans="2:13" x14ac:dyDescent="0.25">
      <c r="B77" s="57"/>
      <c r="C77" s="11"/>
      <c r="D77" s="11"/>
      <c r="E77" s="11"/>
      <c r="F77" s="12"/>
      <c r="J77" s="9" t="str">
        <f>IF(AND('Covered Services'!Q81&lt;&gt;1,'Covered Services'!E81="InPt, OON",'Covered Services'!B81&gt;0),'Covered Services'!B81,"")</f>
        <v/>
      </c>
      <c r="K77" s="76" t="str">
        <f>IF(J77="","",'Covered Services'!D81)</f>
        <v/>
      </c>
      <c r="L77" s="43" t="str">
        <f t="array" ref="L77">IF(COUNTIF($J$6:$J$207,"?*")&lt;ROW(J77)-5,"",INDEX(J:J,SMALL(IF(J$6:J$207&lt;&gt;"",ROW(J$6:J$207)),ROWS(J$6:J77))))</f>
        <v/>
      </c>
      <c r="M77" s="43" t="str">
        <f t="array" ref="M77">IF(COUNTIF($J$6:$J$207,"?*")&lt;ROW(K77)-5,"",INDEX(K:K,SMALL(IF(K$6:K$207&lt;&gt;"",ROW(K$6:K$207)),ROWS(K$6:K77))))</f>
        <v/>
      </c>
    </row>
    <row r="78" spans="2:13" ht="94.5" x14ac:dyDescent="0.25">
      <c r="B78" s="54" t="s">
        <v>21</v>
      </c>
      <c r="C78" s="7" t="s">
        <v>22</v>
      </c>
      <c r="D78" s="7" t="s">
        <v>36</v>
      </c>
      <c r="E78" s="8" t="s">
        <v>28</v>
      </c>
      <c r="F78" s="64" t="s">
        <v>25</v>
      </c>
      <c r="G78" s="51" t="str">
        <f>IF(F79="Threshold Not Met","No such cost sharing shall be applied","")</f>
        <v/>
      </c>
      <c r="J78" s="9" t="str">
        <f>IF(AND('Covered Services'!Q82&lt;&gt;1,'Covered Services'!E82="InPt, OON",'Covered Services'!B82&gt;0),'Covered Services'!B82,"")</f>
        <v/>
      </c>
      <c r="K78" s="76" t="str">
        <f>IF(J78="","",'Covered Services'!D82)</f>
        <v/>
      </c>
      <c r="L78" s="43" t="str">
        <f t="array" ref="L78">IF(COUNTIF($J$6:$J$207,"?*")&lt;ROW(J78)-5,"",INDEX(J:J,SMALL(IF(J$6:J$207&lt;&gt;"",ROW(J$6:J$207)),ROWS(J$6:J78))))</f>
        <v/>
      </c>
      <c r="M78" s="43" t="str">
        <f t="array" ref="M78">IF(COUNTIF($J$6:$J$207,"?*")&lt;ROW(K78)-5,"",INDEX(K:K,SMALL(IF(K$6:K$207&lt;&gt;"",ROW(K$6:K$207)),ROWS(K$6:K78))))</f>
        <v/>
      </c>
    </row>
    <row r="79" spans="2:13" ht="15.75" x14ac:dyDescent="0.25">
      <c r="B79" s="58" t="e">
        <f t="array" ref="B79">IFERROR(SMALL(IF((COUNTIF($B$78:B78, $E$6:$E$62)=0)*ISNUMBER($E$6:$E$62), $E$6:$E$62, "A"), 1), INDEX($E$6:$E$62, MATCH(SMALL(IF(ISTEXT($E$6:$E$62)*(COUNTIF(B78:$B$78, $E$6:$E$62)=0), COUNTIF($E$6:$E$62, "&lt;"&amp;$E$6:$E$62), ""), 1), IF(ISTEXT($E$6:$E$62), COUNTIF($E$6:$E$62, "&lt;"&amp;$E$6:$E$62), ""), 0)))</f>
        <v>#NUM!</v>
      </c>
      <c r="C79" s="45" t="str">
        <f t="shared" ref="C79:C84" si="5">IF(ISNUMBER(B79),SUMIF($E$6:$E$62,B79,$C$6:$C$62),"")</f>
        <v/>
      </c>
      <c r="D79" s="48" t="str">
        <f t="shared" ref="D79:D84" si="6">IF(ISNUMBER(C79),C79/$C$85,"")</f>
        <v/>
      </c>
      <c r="E79" s="49">
        <f>IF(ISNUMBER(D79),D79,0)</f>
        <v>0</v>
      </c>
      <c r="F79" s="47" t="str">
        <f>IF(AND(E64&gt;0,E66&lt;2/3),"Threshold Not Met",IF(E79&gt;0.5001,"Predominant Level Met","_"))</f>
        <v>_</v>
      </c>
      <c r="J79" s="9" t="str">
        <f>IF(AND('Covered Services'!Q83&lt;&gt;1,'Covered Services'!E83="InPt, OON",'Covered Services'!B83&gt;0),'Covered Services'!B83,"")</f>
        <v/>
      </c>
      <c r="K79" s="76" t="str">
        <f>IF(J79="","",'Covered Services'!D83)</f>
        <v/>
      </c>
      <c r="L79" s="43" t="str">
        <f t="array" ref="L79">IF(COUNTIF($J$6:$J$207,"?*")&lt;ROW(J79)-5,"",INDEX(J:J,SMALL(IF(J$6:J$207&lt;&gt;"",ROW(J$6:J$207)),ROWS(J$6:J79))))</f>
        <v/>
      </c>
      <c r="M79" s="43" t="str">
        <f t="array" ref="M79">IF(COUNTIF($J$6:$J$207,"?*")&lt;ROW(K79)-5,"",INDEX(K:K,SMALL(IF(K$6:K$207&lt;&gt;"",ROW(K$6:K$207)),ROWS(K$6:K79))))</f>
        <v/>
      </c>
    </row>
    <row r="80" spans="2:13" ht="15.75" x14ac:dyDescent="0.25">
      <c r="B80" s="58" t="e">
        <f t="array" ref="B80">IFERROR(SMALL(IF((COUNTIF($B$78:B79, $E$6:$E$62)=0)*ISNUMBER($E$6:$E$62), $E$6:$E$62, "A"), 1), INDEX($E$6:$E$62, MATCH(SMALL(IF(ISTEXT($E$6:$E$62)*(COUNTIF(B$78:$B79, $E$6:$E$62)=0), COUNTIF($E$6:$E$62, "&lt;"&amp;$E$6:$E$62), ""), 1), IF(ISTEXT($E$6:$E$62), COUNTIF($E$6:$E$62, "&lt;"&amp;$E$6:$E$62), ""), 0)))</f>
        <v>#NUM!</v>
      </c>
      <c r="C80" s="45" t="str">
        <f t="shared" si="5"/>
        <v/>
      </c>
      <c r="D80" s="48" t="str">
        <f t="shared" si="6"/>
        <v/>
      </c>
      <c r="E80" s="49">
        <f>IF(ISNUMBER(D80),SUM(D79:D80),0)</f>
        <v>0</v>
      </c>
      <c r="F80" s="26" t="str">
        <f>IF(OR(F79="Predominant Level Met",F79="Threshold Not Met"),"_",(IF(E80&gt;0.5001,"Predominant Level Met","_")))</f>
        <v>_</v>
      </c>
      <c r="J80" s="9" t="str">
        <f>IF(AND('Covered Services'!Q84&lt;&gt;1,'Covered Services'!E84="InPt, OON",'Covered Services'!B84&gt;0),'Covered Services'!B84,"")</f>
        <v/>
      </c>
      <c r="K80" s="76" t="str">
        <f>IF(J80="","",'Covered Services'!D84)</f>
        <v/>
      </c>
      <c r="L80" s="43" t="str">
        <f t="array" ref="L80">IF(COUNTIF($J$6:$J$207,"?*")&lt;ROW(J80)-5,"",INDEX(J:J,SMALL(IF(J$6:J$207&lt;&gt;"",ROW(J$6:J$207)),ROWS(J$6:J80))))</f>
        <v/>
      </c>
      <c r="M80" s="43" t="str">
        <f t="array" ref="M80">IF(COUNTIF($J$6:$J$207,"?*")&lt;ROW(K80)-5,"",INDEX(K:K,SMALL(IF(K$6:K$207&lt;&gt;"",ROW(K$6:K$207)),ROWS(K$6:K80))))</f>
        <v/>
      </c>
    </row>
    <row r="81" spans="2:13" ht="15.75" x14ac:dyDescent="0.25">
      <c r="B81" s="58" t="e">
        <f t="array" ref="B81">IFERROR(SMALL(IF((COUNTIF($B$78:B80, $E$6:$E$62)=0)*ISNUMBER($E$6:$E$62), $E$6:$E$62, "A"), 1), INDEX($E$6:$E$62, MATCH(SMALL(IF(ISTEXT($E$6:$E$62)*(COUNTIF(B$78:$B80, $E$6:$E$62)=0), COUNTIF($E$6:$E$62, "&lt;"&amp;$E$6:$E$62), ""), 1), IF(ISTEXT($E$6:$E$62), COUNTIF($E$6:$E$62, "&lt;"&amp;$E$6:$E$62), ""), 0)))</f>
        <v>#NUM!</v>
      </c>
      <c r="C81" s="45" t="str">
        <f t="shared" si="5"/>
        <v/>
      </c>
      <c r="D81" s="48" t="str">
        <f t="shared" si="6"/>
        <v/>
      </c>
      <c r="E81" s="49">
        <f>IF(ISNUMBER(D81),SUM(D79:D81),0)</f>
        <v>0</v>
      </c>
      <c r="F81" s="26" t="str">
        <f>IF(OR(F80="Predominant Level Met",F79="Predominant Level Met",F79="Threshold Not Met"),"_",(IF(E81&gt;0.5001,"Predominant Level Met","_")))</f>
        <v>_</v>
      </c>
      <c r="J81" s="9" t="str">
        <f>IF(AND('Covered Services'!Q85&lt;&gt;1,'Covered Services'!E85="InPt, OON",'Covered Services'!B85&gt;0),'Covered Services'!B85,"")</f>
        <v/>
      </c>
      <c r="K81" s="76" t="str">
        <f>IF(J81="","",'Covered Services'!D85)</f>
        <v/>
      </c>
      <c r="L81" s="43" t="str">
        <f t="array" ref="L81">IF(COUNTIF($J$6:$J$207,"?*")&lt;ROW(J81)-5,"",INDEX(J:J,SMALL(IF(J$6:J$207&lt;&gt;"",ROW(J$6:J$207)),ROWS(J$6:J81))))</f>
        <v/>
      </c>
      <c r="M81" s="43" t="str">
        <f t="array" ref="M81">IF(COUNTIF($J$6:$J$207,"?*")&lt;ROW(K81)-5,"",INDEX(K:K,SMALL(IF(K$6:K$207&lt;&gt;"",ROW(K$6:K$207)),ROWS(K$6:K81))))</f>
        <v/>
      </c>
    </row>
    <row r="82" spans="2:13" ht="15.75" x14ac:dyDescent="0.25">
      <c r="B82" s="58" t="e">
        <f t="array" ref="B82">IFERROR(SMALL(IF((COUNTIF($B$78:B81, $E$6:$E$62)=0)*ISNUMBER($E$6:$E$62), $E$6:$E$62, "A"), 1), INDEX($E$6:$E$62, MATCH(SMALL(IF(ISTEXT($E$6:$E$62)*(COUNTIF(B$78:$B81, $E$6:$E$62)=0), COUNTIF($E$6:$E$62, "&lt;"&amp;$E$6:$E$62), ""), 1), IF(ISTEXT($E$6:$E$62), COUNTIF($E$6:$E$62, "&lt;"&amp;$E$6:$E$62), ""), 0)))</f>
        <v>#NUM!</v>
      </c>
      <c r="C82" s="45" t="str">
        <f t="shared" si="5"/>
        <v/>
      </c>
      <c r="D82" s="48" t="str">
        <f t="shared" si="6"/>
        <v/>
      </c>
      <c r="E82" s="49">
        <f>IF(ISNUMBER(D82),SUM(D79:D82),0)</f>
        <v>0</v>
      </c>
      <c r="F82" s="26" t="str">
        <f>IF(OR(F81="Predominant Level Met",F80="Predominant Level Met",F79="Predominant Level Met",F79="Threshold Not Met"),"_",(IF(E82&gt;0.5001,"Predominant Level Met","_")))</f>
        <v>_</v>
      </c>
      <c r="J82" s="9" t="str">
        <f>IF(AND('Covered Services'!Q86&lt;&gt;1,'Covered Services'!E86="InPt, OON",'Covered Services'!B86&gt;0),'Covered Services'!B86,"")</f>
        <v/>
      </c>
      <c r="K82" s="76" t="str">
        <f>IF(J82="","",'Covered Services'!D86)</f>
        <v/>
      </c>
      <c r="L82" s="43" t="str">
        <f t="array" ref="L82">IF(COUNTIF($J$6:$J$207,"?*")&lt;ROW(J82)-5,"",INDEX(J:J,SMALL(IF(J$6:J$207&lt;&gt;"",ROW(J$6:J$207)),ROWS(J$6:J82))))</f>
        <v/>
      </c>
      <c r="M82" s="43" t="str">
        <f t="array" ref="M82">IF(COUNTIF($J$6:$J$207,"?*")&lt;ROW(K82)-5,"",INDEX(K:K,SMALL(IF(K$6:K$207&lt;&gt;"",ROW(K$6:K$207)),ROWS(K$6:K82))))</f>
        <v/>
      </c>
    </row>
    <row r="83" spans="2:13" ht="15.75" x14ac:dyDescent="0.25">
      <c r="B83" s="58" t="e">
        <f t="array" ref="B83">IFERROR(SMALL(IF((COUNTIF($B$78:B82, $E$6:$E$62)=0)*ISNUMBER($E$6:$E$62), $E$6:$E$62, "A"), 1), INDEX($E$6:$E$62, MATCH(SMALL(IF(ISTEXT($E$6:$E$62)*(COUNTIF(B$78:$B82, $E$6:$E$62)=0), COUNTIF($E$6:$E$62, "&lt;"&amp;$E$6:$E$62), ""), 1), IF(ISTEXT($E$6:$E$62), COUNTIF($E$6:$E$62, "&lt;"&amp;$E$6:$E$62), ""), 0)))</f>
        <v>#NUM!</v>
      </c>
      <c r="C83" s="45" t="str">
        <f t="shared" si="5"/>
        <v/>
      </c>
      <c r="D83" s="48" t="str">
        <f t="shared" si="6"/>
        <v/>
      </c>
      <c r="E83" s="49">
        <f>IF(ISNUMBER(D83),SUM(D79:D83),0)</f>
        <v>0</v>
      </c>
      <c r="F83" s="26" t="str">
        <f>IF(OR(F82="Predominant Level Met",F81="Predominant Level Met",F80="Predominant Level Met",F79="Predominant Level Met",F79="Threshold Not Met"),"_",(IF(E83&gt;0.5001,"Predominant Level Met","_")))</f>
        <v>_</v>
      </c>
      <c r="J83" s="9" t="str">
        <f>IF(AND('Covered Services'!Q87&lt;&gt;1,'Covered Services'!E87="InPt, OON",'Covered Services'!B87&gt;0),'Covered Services'!B87,"")</f>
        <v/>
      </c>
      <c r="K83" s="76" t="str">
        <f>IF(J83="","",'Covered Services'!D87)</f>
        <v/>
      </c>
      <c r="L83" s="43" t="str">
        <f t="array" ref="L83">IF(COUNTIF($J$6:$J$207,"?*")&lt;ROW(J83)-5,"",INDEX(J:J,SMALL(IF(J$6:J$207&lt;&gt;"",ROW(J$6:J$207)),ROWS(J$6:J83))))</f>
        <v/>
      </c>
      <c r="M83" s="43" t="str">
        <f t="array" ref="M83">IF(COUNTIF($J$6:$J$207,"?*")&lt;ROW(K83)-5,"",INDEX(K:K,SMALL(IF(K$6:K$207&lt;&gt;"",ROW(K$6:K$207)),ROWS(K$6:K83))))</f>
        <v/>
      </c>
    </row>
    <row r="84" spans="2:13" ht="16.5" thickBot="1" x14ac:dyDescent="0.3">
      <c r="B84" s="59" t="e">
        <f t="array" ref="B84">IFERROR(SMALL(IF((COUNTIF($B$78:B83, $E$6:$E$62)=0)*ISNUMBER($E$6:$E$62), $E$6:$E$62, "A"), 1), INDEX($E$6:$E$62, MATCH(SMALL(IF(ISTEXT($E$6:$E$62)*(COUNTIF(B$78:$B83, $E$6:$E$62)=0), COUNTIF($E$6:$E$62, "&lt;"&amp;$E$6:$E$62), ""), 1), IF(ISTEXT($E$6:$E$62), COUNTIF($E$6:$E$62, "&lt;"&amp;$E$6:$E$62), ""), 0)))</f>
        <v>#NUM!</v>
      </c>
      <c r="C84" s="45" t="str">
        <f t="shared" si="5"/>
        <v/>
      </c>
      <c r="D84" s="48" t="str">
        <f t="shared" si="6"/>
        <v/>
      </c>
      <c r="E84" s="49">
        <f>IF(ISNUMBER(D84),SUM(D79:D84),0)</f>
        <v>0</v>
      </c>
      <c r="F84" s="26" t="str">
        <f>IF(OR(F83="Predominant Level Met",F82="Predominant Level Met",F81="Predominant Level Met",F80="Predominant Level Met",F79="Predominant Level Met",F79="Threshold Not Met"),"_",(IF(E84&gt;0.5001,"Predominant Level Met","_")))</f>
        <v>_</v>
      </c>
      <c r="J84" s="9" t="str">
        <f>IF(AND('Covered Services'!Q88&lt;&gt;1,'Covered Services'!E88="InPt, OON",'Covered Services'!B88&gt;0),'Covered Services'!B88,"")</f>
        <v/>
      </c>
      <c r="K84" s="76" t="str">
        <f>IF(J84="","",'Covered Services'!D88)</f>
        <v/>
      </c>
      <c r="L84" s="43" t="str">
        <f t="array" ref="L84">IF(COUNTIF($J$6:$J$207,"?*")&lt;ROW(J84)-5,"",INDEX(J:J,SMALL(IF(J$6:J$207&lt;&gt;"",ROW(J$6:J$207)),ROWS(J$6:J84))))</f>
        <v/>
      </c>
      <c r="M84" s="43" t="str">
        <f t="array" ref="M84">IF(COUNTIF($J$6:$J$207,"?*")&lt;ROW(K84)-5,"",INDEX(K:K,SMALL(IF(K$6:K$207&lt;&gt;"",ROW(K$6:K$207)),ROWS(K$6:K84))))</f>
        <v/>
      </c>
    </row>
    <row r="85" spans="2:13" ht="16.5" thickBot="1" x14ac:dyDescent="0.3">
      <c r="B85" s="56" t="s">
        <v>33</v>
      </c>
      <c r="C85" s="28">
        <f>SUM(C79:C84)</f>
        <v>0</v>
      </c>
      <c r="D85" s="11"/>
      <c r="E85" s="11"/>
      <c r="F85" s="12"/>
      <c r="J85" s="9" t="str">
        <f>IF(AND('Covered Services'!Q89&lt;&gt;1,'Covered Services'!E89="InPt, OON",'Covered Services'!B89&gt;0),'Covered Services'!B89,"")</f>
        <v/>
      </c>
      <c r="K85" s="76" t="str">
        <f>IF(J85="","",'Covered Services'!D89)</f>
        <v/>
      </c>
      <c r="L85" s="43" t="str">
        <f t="array" ref="L85">IF(COUNTIF($J$6:$J$207,"?*")&lt;ROW(J85)-5,"",INDEX(J:J,SMALL(IF(J$6:J$207&lt;&gt;"",ROW(J$6:J$207)),ROWS(J$6:J85))))</f>
        <v/>
      </c>
      <c r="M85" s="43" t="str">
        <f t="array" ref="M85">IF(COUNTIF($J$6:$J$207,"?*")&lt;ROW(K85)-5,"",INDEX(K:K,SMALL(IF(K$6:K$207&lt;&gt;"",ROW(K$6:K$207)),ROWS(K$6:K85))))</f>
        <v/>
      </c>
    </row>
    <row r="86" spans="2:13" ht="15.75" x14ac:dyDescent="0.25">
      <c r="B86" s="60"/>
      <c r="C86" s="19"/>
      <c r="D86" s="20"/>
      <c r="E86" s="11"/>
      <c r="F86" s="12"/>
      <c r="J86" s="9" t="str">
        <f>IF(AND('Covered Services'!Q90&lt;&gt;1,'Covered Services'!E90="InPt, OON",'Covered Services'!B90&gt;0),'Covered Services'!B90,"")</f>
        <v/>
      </c>
      <c r="K86" s="76" t="str">
        <f>IF(J86="","",'Covered Services'!D90)</f>
        <v/>
      </c>
      <c r="L86" s="43" t="str">
        <f t="array" ref="L86">IF(COUNTIF($J$6:$J$207,"?*")&lt;ROW(J86)-5,"",INDEX(J:J,SMALL(IF(J$6:J$207&lt;&gt;"",ROW(J$6:J$207)),ROWS(J$6:J86))))</f>
        <v/>
      </c>
      <c r="M86" s="43" t="str">
        <f t="array" ref="M86">IF(COUNTIF($J$6:$J$207,"?*")&lt;ROW(K86)-5,"",INDEX(K:K,SMALL(IF(K$6:K$207&lt;&gt;"",ROW(K$6:K$207)),ROWS(K$6:K86))))</f>
        <v/>
      </c>
    </row>
    <row r="87" spans="2:13" ht="94.5" x14ac:dyDescent="0.25">
      <c r="B87" s="54" t="s">
        <v>23</v>
      </c>
      <c r="C87" s="21" t="s">
        <v>24</v>
      </c>
      <c r="D87" s="7" t="s">
        <v>37</v>
      </c>
      <c r="E87" s="22" t="s">
        <v>28</v>
      </c>
      <c r="F87" s="64" t="s">
        <v>25</v>
      </c>
      <c r="G87" s="51" t="str">
        <f>IF(F88="Threshold Not Met","No such limits shall be applied","")</f>
        <v/>
      </c>
      <c r="J87" s="9" t="str">
        <f>IF(AND('Covered Services'!Q91&lt;&gt;1,'Covered Services'!E91="InPt, OON",'Covered Services'!B91&gt;0),'Covered Services'!B91,"")</f>
        <v/>
      </c>
      <c r="K87" s="76" t="str">
        <f>IF(J87="","",'Covered Services'!D91)</f>
        <v/>
      </c>
      <c r="L87" s="43" t="str">
        <f t="array" ref="L87">IF(COUNTIF($J$6:$J$207,"?*")&lt;ROW(J87)-5,"",INDEX(J:J,SMALL(IF(J$6:J$207&lt;&gt;"",ROW(J$6:J$207)),ROWS(J$6:J87))))</f>
        <v/>
      </c>
      <c r="M87" s="43" t="str">
        <f t="array" ref="M87">IF(COUNTIF($J$6:$J$207,"?*")&lt;ROW(K87)-5,"",INDEX(K:K,SMALL(IF(K$6:K$207&lt;&gt;"",ROW(K$6:K$207)),ROWS(K$6:K87))))</f>
        <v/>
      </c>
    </row>
    <row r="88" spans="2:13" ht="15.75" x14ac:dyDescent="0.25">
      <c r="B88" s="63" t="e">
        <f t="array" ref="B88">IFERROR(SMALL(IF((COUNTIF($B$87:B87, $G$6:$G$62)=0)*ISNUMBER($G$6:$G$62), $G$6:$G$62, "A"), 1), INDEX($G$6:$G$62, MATCH(SMALL(IF(ISTEXT($G$6:$G$62)*(COUNTIF(B$87:$B87, $G$6:$G$62)=0), COUNTIF($G$6:$G$62, "&lt;"&amp;$G$6:$G$62), ""), 1), IF(ISTEXT($G$6:$G$62), COUNTIF($G$6:$G$62, "&lt;"&amp;$G$6:$G$62), ""), 0)))</f>
        <v>#NUM!</v>
      </c>
      <c r="C88" s="45" t="str">
        <f t="shared" ref="C88:C93" si="7">IF(ISNUMBER(B88),SUMIF($G$6:$G$62,B88,$C$6:$C$62),"")</f>
        <v/>
      </c>
      <c r="D88" s="48" t="str">
        <f>IF(ISNUMBER(C88),C88/$C$94,"")</f>
        <v/>
      </c>
      <c r="E88" s="49">
        <f>IF(ISNUMBER(D88),D88,0)</f>
        <v>0</v>
      </c>
      <c r="F88" s="47" t="str">
        <f>IF(AND(G64&gt;0,G66&lt;2/3),"Threshold Not Met",IF(E88&gt;0.5001,"Predominant Level Met","_"))</f>
        <v>_</v>
      </c>
      <c r="J88" s="9" t="str">
        <f>IF(AND('Covered Services'!Q92&lt;&gt;1,'Covered Services'!E92="InPt, OON",'Covered Services'!B92&gt;0),'Covered Services'!B92,"")</f>
        <v/>
      </c>
      <c r="K88" s="76" t="str">
        <f>IF(J88="","",'Covered Services'!D92)</f>
        <v/>
      </c>
      <c r="L88" s="43" t="str">
        <f t="array" ref="L88">IF(COUNTIF($J$6:$J$207,"?*")&lt;ROW(J88)-5,"",INDEX(J:J,SMALL(IF(J$6:J$207&lt;&gt;"",ROW(J$6:J$207)),ROWS(J$6:J88))))</f>
        <v/>
      </c>
      <c r="M88" s="43" t="str">
        <f t="array" ref="M88">IF(COUNTIF($J$6:$J$207,"?*")&lt;ROW(K88)-5,"",INDEX(K:K,SMALL(IF(K$6:K$207&lt;&gt;"",ROW(K$6:K$207)),ROWS(K$6:K88))))</f>
        <v/>
      </c>
    </row>
    <row r="89" spans="2:13" ht="15.75" x14ac:dyDescent="0.25">
      <c r="B89" s="63" t="e">
        <f t="array" ref="B89">IFERROR(SMALL(IF((COUNTIF($B$87:B88, $G$6:$G$62)=0)*ISNUMBER($G$6:$G$62), $G$6:$G$62, "A"), 1), INDEX($G$6:$G$62, MATCH(SMALL(IF(ISTEXT($G$6:$G$62)*(COUNTIF(B$87:$B88, $G$6:$G$62)=0), COUNTIF($G$6:$G$62, "&lt;"&amp;$G$6:$G$62), ""), 1), IF(ISTEXT($G$6:$G$62), COUNTIF($G$6:$G$62, "&lt;"&amp;$G$6:$G$62), ""), 0)))</f>
        <v>#NUM!</v>
      </c>
      <c r="C89" s="45" t="str">
        <f t="shared" si="7"/>
        <v/>
      </c>
      <c r="D89" s="48" t="str">
        <f t="shared" ref="D89:D92" si="8">IF(ISNUMBER(C89),C89/$C$94,"")</f>
        <v/>
      </c>
      <c r="E89" s="49">
        <f>IF(ISNUMBER(D89),SUM(D88:D89),0)</f>
        <v>0</v>
      </c>
      <c r="F89" s="26" t="str">
        <f>IF(OR(F88="Predominant Level Met",F88="Threshold Not Met"),"_",(IF(E89&gt;0.5001,"Predominant Level Met","_")))</f>
        <v>_</v>
      </c>
      <c r="J89" s="9" t="str">
        <f>IF(AND('Covered Services'!Q93&lt;&gt;1,'Covered Services'!E93="InPt, OON",'Covered Services'!B93&gt;0),'Covered Services'!B93,"")</f>
        <v/>
      </c>
      <c r="K89" s="76" t="str">
        <f>IF(J89="","",'Covered Services'!D93)</f>
        <v/>
      </c>
      <c r="L89" s="43" t="str">
        <f t="array" ref="L89">IF(COUNTIF($J$6:$J$207,"?*")&lt;ROW(J89)-5,"",INDEX(J:J,SMALL(IF(J$6:J$207&lt;&gt;"",ROW(J$6:J$207)),ROWS(J$6:J89))))</f>
        <v/>
      </c>
      <c r="M89" s="43" t="str">
        <f t="array" ref="M89">IF(COUNTIF($J$6:$J$207,"?*")&lt;ROW(K89)-5,"",INDEX(K:K,SMALL(IF(K$6:K$207&lt;&gt;"",ROW(K$6:K$207)),ROWS(K$6:K89))))</f>
        <v/>
      </c>
    </row>
    <row r="90" spans="2:13" ht="15.75" x14ac:dyDescent="0.25">
      <c r="B90" s="63" t="e">
        <f t="array" ref="B90">IFERROR(SMALL(IF((COUNTIF($B$87:B89, $G$6:$G$62)=0)*ISNUMBER($G$6:$G$62), $G$6:$G$62, "A"), 1), INDEX($G$6:$G$62, MATCH(SMALL(IF(ISTEXT($G$6:$G$62)*(COUNTIF(B$87:$B89, $G$6:$G$62)=0), COUNTIF($G$6:$G$62, "&lt;"&amp;$G$6:$G$62), ""), 1), IF(ISTEXT($G$6:$G$62), COUNTIF($G$6:$G$62, "&lt;"&amp;$G$6:$G$62), ""), 0)))</f>
        <v>#NUM!</v>
      </c>
      <c r="C90" s="45" t="str">
        <f t="shared" si="7"/>
        <v/>
      </c>
      <c r="D90" s="48" t="str">
        <f t="shared" si="8"/>
        <v/>
      </c>
      <c r="E90" s="49">
        <f>IF(ISNUMBER(D90),SUM(D88:D90),0)</f>
        <v>0</v>
      </c>
      <c r="F90" s="26" t="str">
        <f>IF(OR(F89="Predominant Level Met",F88="Predominant Level Met",F88="Threshold Not Met"),"_",(IF(E90&gt;0.5001,"Predominant Level Met","_")))</f>
        <v>_</v>
      </c>
      <c r="J90" s="9" t="str">
        <f>IF(AND('Covered Services'!Q94&lt;&gt;1,'Covered Services'!E94="InPt, OON",'Covered Services'!B94&gt;0),'Covered Services'!B94,"")</f>
        <v/>
      </c>
      <c r="K90" s="76" t="str">
        <f>IF(J90="","",'Covered Services'!D94)</f>
        <v/>
      </c>
      <c r="L90" s="43" t="str">
        <f t="array" ref="L90">IF(COUNTIF($J$6:$J$207,"?*")&lt;ROW(J90)-5,"",INDEX(J:J,SMALL(IF(J$6:J$207&lt;&gt;"",ROW(J$6:J$207)),ROWS(J$6:J90))))</f>
        <v/>
      </c>
      <c r="M90" s="43" t="str">
        <f t="array" ref="M90">IF(COUNTIF($J$6:$J$207,"?*")&lt;ROW(K90)-5,"",INDEX(K:K,SMALL(IF(K$6:K$207&lt;&gt;"",ROW(K$6:K$207)),ROWS(K$6:K90))))</f>
        <v/>
      </c>
    </row>
    <row r="91" spans="2:13" ht="15.75" x14ac:dyDescent="0.25">
      <c r="B91" s="63" t="e">
        <f t="array" ref="B91">IFERROR(SMALL(IF((COUNTIF($B$87:B90, $G$6:$G$62)=0)*ISNUMBER($G$6:$G$62), $G$6:$G$62, "A"), 1), INDEX($G$6:$G$62, MATCH(SMALL(IF(ISTEXT($G$6:$G$62)*(COUNTIF(B$87:$B90, $G$6:$G$62)=0), COUNTIF($G$6:$G$62, "&lt;"&amp;$G$6:$G$62), ""), 1), IF(ISTEXT($G$6:$G$62), COUNTIF($G$6:$G$62, "&lt;"&amp;$G$6:$G$62), ""), 0)))</f>
        <v>#NUM!</v>
      </c>
      <c r="C91" s="45" t="str">
        <f t="shared" si="7"/>
        <v/>
      </c>
      <c r="D91" s="48" t="str">
        <f t="shared" si="8"/>
        <v/>
      </c>
      <c r="E91" s="49">
        <f>IF(ISNUMBER(D91),SUM(D88:D91),0)</f>
        <v>0</v>
      </c>
      <c r="F91" s="26" t="str">
        <f>IF(OR(F90="Predominant Level Met",F89="Predominant Level Met",F88="Predominant Level Met",F88="Threshold Not Met"),"_",(IF(E91&gt;0.5001,"Predominant Level Met","_")))</f>
        <v>_</v>
      </c>
      <c r="J91" s="9" t="str">
        <f>IF(AND('Covered Services'!Q95&lt;&gt;1,'Covered Services'!E95="InPt, OON",'Covered Services'!B95&gt;0),'Covered Services'!B95,"")</f>
        <v/>
      </c>
      <c r="K91" s="76" t="str">
        <f>IF(J91="","",'Covered Services'!D95)</f>
        <v/>
      </c>
      <c r="L91" s="43" t="str">
        <f t="array" ref="L91">IF(COUNTIF($J$6:$J$207,"?*")&lt;ROW(J91)-5,"",INDEX(J:J,SMALL(IF(J$6:J$207&lt;&gt;"",ROW(J$6:J$207)),ROWS(J$6:J91))))</f>
        <v/>
      </c>
      <c r="M91" s="43" t="str">
        <f t="array" ref="M91">IF(COUNTIF($J$6:$J$207,"?*")&lt;ROW(K91)-5,"",INDEX(K:K,SMALL(IF(K$6:K$207&lt;&gt;"",ROW(K$6:K$207)),ROWS(K$6:K91))))</f>
        <v/>
      </c>
    </row>
    <row r="92" spans="2:13" ht="15.75" x14ac:dyDescent="0.25">
      <c r="B92" s="63" t="e">
        <f t="array" ref="B92">IFERROR(SMALL(IF((COUNTIF($B$87:B91, $G$6:$G$62)=0)*ISNUMBER($G$6:$G$62), $G$6:$G$62, "A"), 1), INDEX($G$6:$G$62, MATCH(SMALL(IF(ISTEXT($G$6:$G$62)*(COUNTIF(B$87:$B91, $G$6:$G$62)=0), COUNTIF($G$6:$G$62, "&lt;"&amp;$G$6:$G$62), ""), 1), IF(ISTEXT($G$6:$G$62), COUNTIF($G$6:$G$62, "&lt;"&amp;$G$6:$G$62), ""), 0)))</f>
        <v>#NUM!</v>
      </c>
      <c r="C92" s="45" t="str">
        <f t="shared" si="7"/>
        <v/>
      </c>
      <c r="D92" s="48" t="str">
        <f t="shared" si="8"/>
        <v/>
      </c>
      <c r="E92" s="49">
        <f>IF(ISNUMBER(D92),SUM(D88:D92),0)</f>
        <v>0</v>
      </c>
      <c r="F92" s="26" t="str">
        <f>IF(OR(F91="Predominant Level Met",F90="Predominant Level Met",F89="Predominant Level Met",F88="Predominant Level Met",F88="Threshold Not Met"),"_",(IF(E92&gt;0.5001,"Predominant Level Met","_")))</f>
        <v>_</v>
      </c>
      <c r="J92" s="9" t="str">
        <f>IF(AND('Covered Services'!Q96&lt;&gt;1,'Covered Services'!E96="InPt, OON",'Covered Services'!B96&gt;0),'Covered Services'!B96,"")</f>
        <v/>
      </c>
      <c r="K92" s="76" t="str">
        <f>IF(J92="","",'Covered Services'!D96)</f>
        <v/>
      </c>
      <c r="L92" s="43" t="str">
        <f t="array" ref="L92">IF(COUNTIF($J$6:$J$207,"?*")&lt;ROW(J92)-5,"",INDEX(J:J,SMALL(IF(J$6:J$207&lt;&gt;"",ROW(J$6:J$207)),ROWS(J$6:J92))))</f>
        <v/>
      </c>
      <c r="M92" s="43" t="str">
        <f t="array" ref="M92">IF(COUNTIF($J$6:$J$207,"?*")&lt;ROW(K92)-5,"",INDEX(K:K,SMALL(IF(K$6:K$207&lt;&gt;"",ROW(K$6:K$207)),ROWS(K$6:K92))))</f>
        <v/>
      </c>
    </row>
    <row r="93" spans="2:13" ht="16.5" thickBot="1" x14ac:dyDescent="0.3">
      <c r="B93" s="63" t="e">
        <f t="array" ref="B93">IFERROR(SMALL(IF((COUNTIF($B$87:B92, $G$6:$G$62)=0)*ISNUMBER($G$6:$G$62), $G$6:$G$62, "A"), 1), INDEX($G$6:$G$62, MATCH(SMALL(IF(ISTEXT($G$6:$G$62)*(COUNTIF(B$87:$B92, $G$6:$G$62)=0), COUNTIF($G$6:$G$62, "&lt;"&amp;$G$6:$G$62), ""), 1), IF(ISTEXT($G$6:$G$62), COUNTIF($G$6:$G$62, "&lt;"&amp;$G$6:$G$62), ""), 0)))</f>
        <v>#NUM!</v>
      </c>
      <c r="C93" s="45" t="str">
        <f t="shared" si="7"/>
        <v/>
      </c>
      <c r="D93" s="48" t="str">
        <f>IF(ISNUMBER(C93),C93/$C$94,"")</f>
        <v/>
      </c>
      <c r="E93" s="49">
        <f>IF(ISNUMBER(D93),SUM(D88:D93),0)</f>
        <v>0</v>
      </c>
      <c r="F93" s="26" t="str">
        <f>IF(OR(F92="Predominant Level Met",F91="Predominant Level Met",F90="Predominant Level Met",F89="Predominant Level Met",F88="Predominant Level Met",F88="Threshold Not Met"),"_",(IF(E93&gt;0.5001,"Predominant Level Met","_")))</f>
        <v>_</v>
      </c>
      <c r="J93" s="9" t="str">
        <f>IF(AND('Covered Services'!Q97&lt;&gt;1,'Covered Services'!E97="InPt, OON",'Covered Services'!B97&gt;0),'Covered Services'!B97,"")</f>
        <v/>
      </c>
      <c r="K93" s="76" t="str">
        <f>IF(J93="","",'Covered Services'!D97)</f>
        <v/>
      </c>
      <c r="L93" s="43" t="str">
        <f t="array" ref="L93">IF(COUNTIF($J$6:$J$207,"?*")&lt;ROW(J93)-5,"",INDEX(J:J,SMALL(IF(J$6:J$207&lt;&gt;"",ROW(J$6:J$207)),ROWS(J$6:J93))))</f>
        <v/>
      </c>
      <c r="M93" s="43" t="str">
        <f t="array" ref="M93">IF(COUNTIF($J$6:$J$207,"?*")&lt;ROW(K93)-5,"",INDEX(K:K,SMALL(IF(K$6:K$207&lt;&gt;"",ROW(K$6:K$207)),ROWS(K$6:K93))))</f>
        <v/>
      </c>
    </row>
    <row r="94" spans="2:13" ht="16.5" thickBot="1" x14ac:dyDescent="0.3">
      <c r="B94" s="56" t="s">
        <v>34</v>
      </c>
      <c r="C94" s="28">
        <f>SUM(C88:C93)</f>
        <v>0</v>
      </c>
      <c r="D94" s="11"/>
      <c r="E94" s="11"/>
      <c r="F94" s="12"/>
      <c r="J94" s="9" t="str">
        <f>IF(AND('Covered Services'!Q98&lt;&gt;1,'Covered Services'!E98="InPt, OON",'Covered Services'!B98&gt;0),'Covered Services'!B98,"")</f>
        <v/>
      </c>
      <c r="K94" s="76" t="str">
        <f>IF(J94="","",'Covered Services'!D98)</f>
        <v/>
      </c>
      <c r="L94" s="43" t="str">
        <f t="array" ref="L94">IF(COUNTIF($J$6:$J$207,"?*")&lt;ROW(J94)-5,"",INDEX(J:J,SMALL(IF(J$6:J$207&lt;&gt;"",ROW(J$6:J$207)),ROWS(J$6:J94))))</f>
        <v/>
      </c>
      <c r="M94" s="43" t="str">
        <f t="array" ref="M94">IF(COUNTIF($J$6:$J$207,"?*")&lt;ROW(K94)-5,"",INDEX(K:K,SMALL(IF(K$6:K$207&lt;&gt;"",ROW(K$6:K$207)),ROWS(K$6:K94))))</f>
        <v/>
      </c>
    </row>
    <row r="95" spans="2:13" ht="15.75" x14ac:dyDescent="0.25">
      <c r="B95" s="60"/>
      <c r="C95" s="19"/>
      <c r="D95" s="20"/>
      <c r="E95" s="20"/>
      <c r="F95" s="25"/>
      <c r="J95" s="9" t="str">
        <f>IF(AND('Covered Services'!Q99&lt;&gt;1,'Covered Services'!E99="InPt, OON",'Covered Services'!B99&gt;0),'Covered Services'!B99,"")</f>
        <v/>
      </c>
      <c r="K95" s="76" t="str">
        <f>IF(J95="","",'Covered Services'!D99)</f>
        <v/>
      </c>
      <c r="L95" s="43" t="str">
        <f t="array" ref="L95">IF(COUNTIF($J$6:$J$207,"?*")&lt;ROW(J95)-5,"",INDEX(J:J,SMALL(IF(J$6:J$207&lt;&gt;"",ROW(J$6:J$207)),ROWS(J$6:J95))))</f>
        <v/>
      </c>
      <c r="M95" s="43" t="str">
        <f t="array" ref="M95">IF(COUNTIF($J$6:$J$207,"?*")&lt;ROW(K95)-5,"",INDEX(K:K,SMALL(IF(K$6:K$207&lt;&gt;"",ROW(K$6:K$207)),ROWS(K$6:K95))))</f>
        <v/>
      </c>
    </row>
    <row r="96" spans="2:13" ht="94.5" x14ac:dyDescent="0.25">
      <c r="B96" s="54" t="s">
        <v>26</v>
      </c>
      <c r="C96" s="7" t="s">
        <v>27</v>
      </c>
      <c r="D96" s="7" t="s">
        <v>38</v>
      </c>
      <c r="E96" s="8" t="s">
        <v>28</v>
      </c>
      <c r="F96" s="64" t="s">
        <v>25</v>
      </c>
      <c r="G96" s="51" t="str">
        <f>IF(F97="Threshold Not Met","No such limits shall be applied","")</f>
        <v/>
      </c>
      <c r="J96" s="9" t="str">
        <f>IF(AND('Covered Services'!Q100&lt;&gt;1,'Covered Services'!E100="InPt, OON",'Covered Services'!B100&gt;0),'Covered Services'!B100,"")</f>
        <v/>
      </c>
      <c r="K96" s="76" t="str">
        <f>IF(J96="","",'Covered Services'!D100)</f>
        <v/>
      </c>
      <c r="L96" s="43" t="str">
        <f t="array" ref="L96">IF(COUNTIF($J$6:$J$207,"?*")&lt;ROW(J96)-5,"",INDEX(J:J,SMALL(IF(J$6:J$207&lt;&gt;"",ROW(J$6:J$207)),ROWS(J$6:J96))))</f>
        <v/>
      </c>
      <c r="M96" s="43" t="str">
        <f t="array" ref="M96">IF(COUNTIF($J$6:$J$207,"?*")&lt;ROW(K96)-5,"",INDEX(K:K,SMALL(IF(K$6:K$207&lt;&gt;"",ROW(K$6:K$207)),ROWS(K$6:K96))))</f>
        <v/>
      </c>
    </row>
    <row r="97" spans="2:13" ht="15.75" x14ac:dyDescent="0.25">
      <c r="B97" s="63" t="e">
        <f t="array" ref="B97">IFERROR(SMALL(IF((COUNTIF($B$96:B96, $H$6:$H$62)=0)*ISNUMBER($H$6:$H$62), $H$6:$H$62, "A"), 1), INDEX($H$6:$H$62, MATCH(SMALL(IF(ISTEXT($H$6:$H$62)*(COUNTIF(B$96:$B96, $H$6:$H$62)=0), COUNTIF($H$6:$H$62, "&lt;"&amp;$H$6:$H$62), ""), 1), IF(ISTEXT($H$6:$H$62), COUNTIF($H$6:$H$62, "&lt;"&amp;$H$6:$H$62), ""), 0)))</f>
        <v>#NUM!</v>
      </c>
      <c r="C97" s="45" t="str">
        <f t="shared" ref="C97:C102" si="9">IF(ISNUMBER(B97),SUMIF($H$6:$H$62,B97,$C$6:$C$62),"")</f>
        <v/>
      </c>
      <c r="D97" s="48" t="str">
        <f t="shared" ref="D97:D102" si="10">IF(ISNUMBER(C97),C97/$C$103,"")</f>
        <v/>
      </c>
      <c r="E97" s="49">
        <f>IF(ISNUMBER(D97),D97,0)</f>
        <v>0</v>
      </c>
      <c r="F97" s="47" t="str">
        <f>IF(AND(H64&gt;0,H66&lt;2/3),"Threshold Not Met",IF(E97&gt;0.5001,"Predominant Level Met","_"))</f>
        <v>_</v>
      </c>
      <c r="J97" s="9" t="str">
        <f>IF(AND('Covered Services'!Q101&lt;&gt;1,'Covered Services'!E101="InPt, OON",'Covered Services'!B101&gt;0),'Covered Services'!B101,"")</f>
        <v/>
      </c>
      <c r="K97" s="76" t="str">
        <f>IF(J97="","",'Covered Services'!D101)</f>
        <v/>
      </c>
      <c r="L97" s="43" t="str">
        <f t="array" ref="L97">IF(COUNTIF($J$6:$J$207,"?*")&lt;ROW(J97)-5,"",INDEX(J:J,SMALL(IF(J$6:J$207&lt;&gt;"",ROW(J$6:J$207)),ROWS(J$6:J97))))</f>
        <v/>
      </c>
      <c r="M97" s="43" t="str">
        <f t="array" ref="M97">IF(COUNTIF($J$6:$J$207,"?*")&lt;ROW(K97)-5,"",INDEX(K:K,SMALL(IF(K$6:K$207&lt;&gt;"",ROW(K$6:K$207)),ROWS(K$6:K97))))</f>
        <v/>
      </c>
    </row>
    <row r="98" spans="2:13" ht="15.75" x14ac:dyDescent="0.25">
      <c r="B98" s="63" t="e">
        <f t="array" ref="B98">IFERROR(SMALL(IF((COUNTIF($B$96:B97, $H$6:$H$62)=0)*ISNUMBER($H$6:$H$62), $H$6:$H$62, "A"), 1), INDEX($H$6:$H$62, MATCH(SMALL(IF(ISTEXT($H$6:$H$62)*(COUNTIF(B$96:$B97, $H$6:$H$62)=0), COUNTIF($H$6:$H$62, "&lt;"&amp;$H$6:$H$62), ""), 1), IF(ISTEXT($H$6:$H$62), COUNTIF($H$6:$H$62, "&lt;"&amp;$H$6:$H$62), ""), 0)))</f>
        <v>#NUM!</v>
      </c>
      <c r="C98" s="45" t="str">
        <f t="shared" si="9"/>
        <v/>
      </c>
      <c r="D98" s="48" t="str">
        <f t="shared" si="10"/>
        <v/>
      </c>
      <c r="E98" s="49">
        <f>IF(ISNUMBER(D98),SUM(D97:D98),0)</f>
        <v>0</v>
      </c>
      <c r="F98" s="26" t="str">
        <f>IF(OR(F97="Predominant Level Met",F97="Threshold Not Met"),"_",(IF(E98&gt;0.5001,"Predominant Level Met","_")))</f>
        <v>_</v>
      </c>
      <c r="J98" s="9" t="str">
        <f>IF(AND('Covered Services'!Q102&lt;&gt;1,'Covered Services'!E102="InPt, OON",'Covered Services'!B102&gt;0),'Covered Services'!B102,"")</f>
        <v/>
      </c>
      <c r="K98" s="76" t="str">
        <f>IF(J98="","",'Covered Services'!D102)</f>
        <v/>
      </c>
      <c r="L98" s="43" t="str">
        <f t="array" ref="L98">IF(COUNTIF($J$6:$J$207,"?*")&lt;ROW(J98)-5,"",INDEX(J:J,SMALL(IF(J$6:J$207&lt;&gt;"",ROW(J$6:J$207)),ROWS(J$6:J98))))</f>
        <v/>
      </c>
      <c r="M98" s="43" t="str">
        <f t="array" ref="M98">IF(COUNTIF($J$6:$J$207,"?*")&lt;ROW(K98)-5,"",INDEX(K:K,SMALL(IF(K$6:K$207&lt;&gt;"",ROW(K$6:K$207)),ROWS(K$6:K98))))</f>
        <v/>
      </c>
    </row>
    <row r="99" spans="2:13" ht="15.75" x14ac:dyDescent="0.25">
      <c r="B99" s="63" t="e">
        <f t="array" ref="B99">IFERROR(SMALL(IF((COUNTIF($B$96:B98, $H$6:$H$62)=0)*ISNUMBER($H$6:$H$62), $H$6:$H$62, "A"), 1), INDEX($H$6:$H$62, MATCH(SMALL(IF(ISTEXT($H$6:$H$62)*(COUNTIF(B$96:$B98, $H$6:$H$62)=0), COUNTIF($H$6:$H$62, "&lt;"&amp;$H$6:$H$62), ""), 1), IF(ISTEXT($H$6:$H$62), COUNTIF($H$6:$H$62, "&lt;"&amp;$H$6:$H$62), ""), 0)))</f>
        <v>#NUM!</v>
      </c>
      <c r="C99" s="45" t="str">
        <f t="shared" si="9"/>
        <v/>
      </c>
      <c r="D99" s="48" t="str">
        <f t="shared" si="10"/>
        <v/>
      </c>
      <c r="E99" s="49">
        <f>IF(ISNUMBER(D99),SUM(D97:D99),0)</f>
        <v>0</v>
      </c>
      <c r="F99" s="26" t="str">
        <f>IF(OR(F98="Predominant Level Met",F97="Predominant Level Met",F97="Threshold Not Met"),"_",(IF(E99&gt;0.5001,"Predominant Level Met","_")))</f>
        <v>_</v>
      </c>
      <c r="J99" s="9" t="str">
        <f>IF(AND('Covered Services'!Q103&lt;&gt;1,'Covered Services'!E103="InPt, OON",'Covered Services'!B103&gt;0),'Covered Services'!B103,"")</f>
        <v/>
      </c>
      <c r="K99" s="76" t="str">
        <f>IF(J99="","",'Covered Services'!D103)</f>
        <v/>
      </c>
      <c r="L99" s="43" t="str">
        <f t="array" ref="L99">IF(COUNTIF($J$6:$J$207,"?*")&lt;ROW(J99)-5,"",INDEX(J:J,SMALL(IF(J$6:J$207&lt;&gt;"",ROW(J$6:J$207)),ROWS(J$6:J99))))</f>
        <v/>
      </c>
      <c r="M99" s="43" t="str">
        <f t="array" ref="M99">IF(COUNTIF($J$6:$J$207,"?*")&lt;ROW(K99)-5,"",INDEX(K:K,SMALL(IF(K$6:K$207&lt;&gt;"",ROW(K$6:K$207)),ROWS(K$6:K99))))</f>
        <v/>
      </c>
    </row>
    <row r="100" spans="2:13" ht="15.75" x14ac:dyDescent="0.25">
      <c r="B100" s="63" t="e">
        <f t="array" ref="B100">IFERROR(SMALL(IF((COUNTIF($B$96:B99, $H$6:$H$62)=0)*ISNUMBER($H$6:$H$62), $H$6:$H$62, "A"), 1), INDEX($H$6:$H$62, MATCH(SMALL(IF(ISTEXT($H$6:$H$62)*(COUNTIF(B$96:$B99, $H$6:$H$62)=0), COUNTIF($H$6:$H$62, "&lt;"&amp;$H$6:$H$62), ""), 1), IF(ISTEXT($H$6:$H$62), COUNTIF($H$6:$H$62, "&lt;"&amp;$H$6:$H$62), ""), 0)))</f>
        <v>#NUM!</v>
      </c>
      <c r="C100" s="45" t="str">
        <f t="shared" si="9"/>
        <v/>
      </c>
      <c r="D100" s="48" t="str">
        <f t="shared" si="10"/>
        <v/>
      </c>
      <c r="E100" s="49">
        <f>IF(ISNUMBER(D100),SUM(D97:D100),0)</f>
        <v>0</v>
      </c>
      <c r="F100" s="26" t="str">
        <f>IF(OR(F99="Predominant Level Met",F98="Predominant Level Met",F97="Predominant Level Met",F97="Threshold Not Met"),"_",(IF(E100&gt;0.5001,"Predominant Level Met","_")))</f>
        <v>_</v>
      </c>
      <c r="J100" s="9" t="str">
        <f>IF(AND('Covered Services'!Q104&lt;&gt;1,'Covered Services'!E104="InPt, OON",'Covered Services'!B104&gt;0),'Covered Services'!B104,"")</f>
        <v/>
      </c>
      <c r="K100" s="76" t="str">
        <f>IF(J100="","",'Covered Services'!D104)</f>
        <v/>
      </c>
      <c r="L100" s="43" t="str">
        <f t="array" ref="L100">IF(COUNTIF($J$6:$J$207,"?*")&lt;ROW(J100)-5,"",INDEX(J:J,SMALL(IF(J$6:J$207&lt;&gt;"",ROW(J$6:J$207)),ROWS(J$6:J100))))</f>
        <v/>
      </c>
      <c r="M100" s="43" t="str">
        <f t="array" ref="M100">IF(COUNTIF($J$6:$J$207,"?*")&lt;ROW(K100)-5,"",INDEX(K:K,SMALL(IF(K$6:K$207&lt;&gt;"",ROW(K$6:K$207)),ROWS(K$6:K100))))</f>
        <v/>
      </c>
    </row>
    <row r="101" spans="2:13" ht="15.75" x14ac:dyDescent="0.25">
      <c r="B101" s="63" t="e">
        <f t="array" ref="B101">IFERROR(SMALL(IF((COUNTIF($B$96:B100, $H$6:$H$62)=0)*ISNUMBER($H$6:$H$62), $H$6:$H$62, "A"), 1), INDEX($H$6:$H$62, MATCH(SMALL(IF(ISTEXT($H$6:$H$62)*(COUNTIF(B$96:$B100, $H$6:$H$62)=0), COUNTIF($H$6:$H$62, "&lt;"&amp;$H$6:$H$62), ""), 1), IF(ISTEXT($H$6:$H$62), COUNTIF($H$6:$H$62, "&lt;"&amp;$H$6:$H$62), ""), 0)))</f>
        <v>#NUM!</v>
      </c>
      <c r="C101" s="45" t="str">
        <f t="shared" si="9"/>
        <v/>
      </c>
      <c r="D101" s="48" t="str">
        <f t="shared" si="10"/>
        <v/>
      </c>
      <c r="E101" s="49">
        <f>IF(ISNUMBER(D101),SUM(D97:D101),0)</f>
        <v>0</v>
      </c>
      <c r="F101" s="26" t="str">
        <f>IF(OR(F100="Predominant Level Met",F99="Predominant Level Met",F98="Predominant Level Met",F97="Predominant Level Met",F97="Threshold Not Met"),"_",(IF(E101&gt;0.5001,"Predominant Level Met","_")))</f>
        <v>_</v>
      </c>
      <c r="J101" s="9" t="str">
        <f>IF(AND('Covered Services'!Q105&lt;&gt;1,'Covered Services'!E105="InPt, OON",'Covered Services'!B105&gt;0),'Covered Services'!B105,"")</f>
        <v/>
      </c>
      <c r="K101" s="76" t="str">
        <f>IF(J101="","",'Covered Services'!D105)</f>
        <v/>
      </c>
      <c r="L101" s="43" t="str">
        <f t="array" ref="L101">IF(COUNTIF($J$6:$J$207,"?*")&lt;ROW(J101)-5,"",INDEX(J:J,SMALL(IF(J$6:J$207&lt;&gt;"",ROW(J$6:J$207)),ROWS(J$6:J101))))</f>
        <v/>
      </c>
      <c r="M101" s="43" t="str">
        <f t="array" ref="M101">IF(COUNTIF($J$6:$J$207,"?*")&lt;ROW(K101)-5,"",INDEX(K:K,SMALL(IF(K$6:K$207&lt;&gt;"",ROW(K$6:K$207)),ROWS(K$6:K101))))</f>
        <v/>
      </c>
    </row>
    <row r="102" spans="2:13" ht="15.75" x14ac:dyDescent="0.25">
      <c r="B102" s="63" t="e">
        <f t="array" ref="B102">IFERROR(SMALL(IF((COUNTIF($B$96:B101, $H$6:$H$62)=0)*ISNUMBER($H$6:$H$62), $H$6:$H$62, "A"), 1), INDEX($H$6:$H$62, MATCH(SMALL(IF(ISTEXT($H$6:$H$62)*(COUNTIF(B$96:$B101, $H$6:$H$62)=0), COUNTIF($H$6:$H$62, "&lt;"&amp;$H$6:$H$62), ""), 1), IF(ISTEXT($H$6:$H$62), COUNTIF($H$6:$H$62, "&lt;"&amp;$H$6:$H$62), ""), 0)))</f>
        <v>#NUM!</v>
      </c>
      <c r="C102" s="45" t="str">
        <f t="shared" si="9"/>
        <v/>
      </c>
      <c r="D102" s="48" t="str">
        <f t="shared" si="10"/>
        <v/>
      </c>
      <c r="E102" s="49">
        <f>IF(ISNUMBER(D102),SUM(D97:D102),0)</f>
        <v>0</v>
      </c>
      <c r="F102" s="26" t="str">
        <f>IF(OR(F101="Predominant Level Met",F100="Predominant Level Met",F99="Predominant Level Met",F98="Predominant Level Met",F97="Predominant Level Met",F97="Threshold Not Met"),"_",(IF(E102&gt;0.5001,"Predominant Level Met","_")))</f>
        <v>_</v>
      </c>
      <c r="J102" s="9" t="str">
        <f>IF(AND('Covered Services'!Q106&lt;&gt;1,'Covered Services'!E106="InPt, OON",'Covered Services'!B106&gt;0),'Covered Services'!B106,"")</f>
        <v/>
      </c>
      <c r="K102" s="76" t="str">
        <f>IF(J102="","",'Covered Services'!D106)</f>
        <v/>
      </c>
      <c r="L102" s="43" t="str">
        <f t="array" ref="L102">IF(COUNTIF($J$6:$J$207,"?*")&lt;ROW(J102)-5,"",INDEX(J:J,SMALL(IF(J$6:J$207&lt;&gt;"",ROW(J$6:J$207)),ROWS(J$6:J102))))</f>
        <v/>
      </c>
      <c r="M102" s="43" t="str">
        <f t="array" ref="M102">IF(COUNTIF($J$6:$J$207,"?*")&lt;ROW(K102)-5,"",INDEX(K:K,SMALL(IF(K$6:K$207&lt;&gt;"",ROW(K$6:K$207)),ROWS(K$6:K102))))</f>
        <v/>
      </c>
    </row>
    <row r="103" spans="2:13" ht="16.5" thickBot="1" x14ac:dyDescent="0.3">
      <c r="B103" s="61" t="s">
        <v>35</v>
      </c>
      <c r="C103" s="30">
        <f>SUM(C97:C102)</f>
        <v>0</v>
      </c>
      <c r="D103" s="11"/>
      <c r="E103" s="11"/>
      <c r="F103" s="12"/>
      <c r="J103" s="9" t="str">
        <f>IF(AND('Covered Services'!Q107&lt;&gt;1,'Covered Services'!E107="InPt, OON",'Covered Services'!B107&gt;0),'Covered Services'!B107,"")</f>
        <v/>
      </c>
      <c r="K103" s="76" t="str">
        <f>IF(J103="","",'Covered Services'!D107)</f>
        <v/>
      </c>
      <c r="L103" s="43" t="str">
        <f t="array" ref="L103">IF(COUNTIF($J$6:$J$207,"?*")&lt;ROW(J103)-5,"",INDEX(J:J,SMALL(IF(J$6:J$207&lt;&gt;"",ROW(J$6:J$207)),ROWS(J$6:J103))))</f>
        <v/>
      </c>
      <c r="M103" s="43" t="str">
        <f t="array" ref="M103">IF(COUNTIF($J$6:$J$207,"?*")&lt;ROW(K103)-5,"",INDEX(K:K,SMALL(IF(K$6:K$207&lt;&gt;"",ROW(K$6:K$207)),ROWS(K$6:K103))))</f>
        <v/>
      </c>
    </row>
    <row r="104" spans="2:13" ht="16.5" thickBot="1" x14ac:dyDescent="0.3">
      <c r="B104" s="62"/>
      <c r="C104" s="27"/>
      <c r="D104" s="16"/>
      <c r="E104" s="16"/>
      <c r="F104" s="17"/>
      <c r="J104" s="9" t="str">
        <f>IF(AND('Covered Services'!Q108&lt;&gt;1,'Covered Services'!E108="InPt, OON",'Covered Services'!B108&gt;0),'Covered Services'!B108,"")</f>
        <v/>
      </c>
      <c r="K104" s="76" t="str">
        <f>IF(J104="","",'Covered Services'!D108)</f>
        <v/>
      </c>
      <c r="L104" s="43" t="str">
        <f t="array" ref="L104">IF(COUNTIF($J$6:$J$207,"?*")&lt;ROW(J104)-5,"",INDEX(J:J,SMALL(IF(J$6:J$207&lt;&gt;"",ROW(J$6:J$207)),ROWS(J$6:J104))))</f>
        <v/>
      </c>
      <c r="M104" s="43" t="str">
        <f t="array" ref="M104">IF(COUNTIF($J$6:$J$207,"?*")&lt;ROW(K104)-5,"",INDEX(K:K,SMALL(IF(K$6:K$207&lt;&gt;"",ROW(K$6:K$207)),ROWS(K$6:K104))))</f>
        <v/>
      </c>
    </row>
    <row r="105" spans="2:13" x14ac:dyDescent="0.25">
      <c r="B105" s="11"/>
      <c r="C105" s="11"/>
      <c r="D105" s="11"/>
      <c r="E105" s="11"/>
      <c r="F105" s="11"/>
      <c r="J105" s="9" t="str">
        <f>IF(AND('Covered Services'!Q109&lt;&gt;1,'Covered Services'!E109="InPt, OON",'Covered Services'!B109&gt;0),'Covered Services'!B109,"")</f>
        <v/>
      </c>
      <c r="K105" s="76" t="str">
        <f>IF(J105="","",'Covered Services'!D109)</f>
        <v/>
      </c>
      <c r="L105" s="43" t="str">
        <f t="array" ref="L105">IF(COUNTIF($J$6:$J$207,"?*")&lt;ROW(J105)-5,"",INDEX(J:J,SMALL(IF(J$6:J$207&lt;&gt;"",ROW(J$6:J$207)),ROWS(J$6:J105))))</f>
        <v/>
      </c>
      <c r="M105" s="43" t="str">
        <f t="array" ref="M105">IF(COUNTIF($J$6:$J$207,"?*")&lt;ROW(K105)-5,"",INDEX(K:K,SMALL(IF(K$6:K$207&lt;&gt;"",ROW(K$6:K$207)),ROWS(K$6:K105))))</f>
        <v/>
      </c>
    </row>
    <row r="106" spans="2:13" x14ac:dyDescent="0.25">
      <c r="B106" s="11"/>
      <c r="C106" s="11"/>
      <c r="D106" s="11"/>
      <c r="E106" s="11"/>
      <c r="F106" s="11"/>
      <c r="J106" s="9" t="str">
        <f>IF(AND('Covered Services'!Q110&lt;&gt;1,'Covered Services'!E110="InPt, OON",'Covered Services'!B110&gt;0),'Covered Services'!B110,"")</f>
        <v/>
      </c>
      <c r="K106" s="76" t="str">
        <f>IF(J106="","",'Covered Services'!D110)</f>
        <v/>
      </c>
      <c r="L106" s="43" t="str">
        <f t="array" ref="L106">IF(COUNTIF($J$6:$J$207,"?*")&lt;ROW(J106)-5,"",INDEX(J:J,SMALL(IF(J$6:J$207&lt;&gt;"",ROW(J$6:J$207)),ROWS(J$6:J106))))</f>
        <v/>
      </c>
      <c r="M106" s="43" t="str">
        <f t="array" ref="M106">IF(COUNTIF($J$6:$J$207,"?*")&lt;ROW(K106)-5,"",INDEX(K:K,SMALL(IF(K$6:K$207&lt;&gt;"",ROW(K$6:K$207)),ROWS(K$6:K106))))</f>
        <v/>
      </c>
    </row>
    <row r="107" spans="2:13" x14ac:dyDescent="0.25">
      <c r="B107" s="11"/>
      <c r="C107" s="11"/>
      <c r="D107" s="11"/>
      <c r="E107" s="11"/>
      <c r="F107" s="11"/>
      <c r="J107" s="9" t="str">
        <f>IF(AND('Covered Services'!Q111&lt;&gt;1,'Covered Services'!E111="InPt, OON",'Covered Services'!B111&gt;0),'Covered Services'!B111,"")</f>
        <v/>
      </c>
      <c r="K107" s="76" t="str">
        <f>IF(J107="","",'Covered Services'!D111)</f>
        <v/>
      </c>
      <c r="L107" s="43" t="str">
        <f t="array" ref="L107">IF(COUNTIF($J$6:$J$207,"?*")&lt;ROW(J107)-5,"",INDEX(J:J,SMALL(IF(J$6:J$207&lt;&gt;"",ROW(J$6:J$207)),ROWS(J$6:J107))))</f>
        <v/>
      </c>
      <c r="M107" s="43" t="str">
        <f t="array" ref="M107">IF(COUNTIF($J$6:$J$207,"?*")&lt;ROW(K107)-5,"",INDEX(K:K,SMALL(IF(K$6:K$207&lt;&gt;"",ROW(K$6:K$207)),ROWS(K$6:K107))))</f>
        <v/>
      </c>
    </row>
    <row r="108" spans="2:13" x14ac:dyDescent="0.25">
      <c r="J108" s="9" t="str">
        <f>IF(AND('Covered Services'!Q112&lt;&gt;1,'Covered Services'!E112="InPt, OON",'Covered Services'!B112&gt;0),'Covered Services'!B112,"")</f>
        <v/>
      </c>
      <c r="K108" s="76" t="str">
        <f>IF(J108="","",'Covered Services'!D112)</f>
        <v/>
      </c>
      <c r="L108" s="43" t="str">
        <f t="array" ref="L108">IF(COUNTIF($J$6:$J$207,"?*")&lt;ROW(J108)-5,"",INDEX(J:J,SMALL(IF(J$6:J$207&lt;&gt;"",ROW(J$6:J$207)),ROWS(J$6:J108))))</f>
        <v/>
      </c>
      <c r="M108" s="43" t="str">
        <f t="array" ref="M108">IF(COUNTIF($J$6:$J$207,"?*")&lt;ROW(K108)-5,"",INDEX(K:K,SMALL(IF(K$6:K$207&lt;&gt;"",ROW(K$6:K$207)),ROWS(K$6:K108))))</f>
        <v/>
      </c>
    </row>
    <row r="109" spans="2:13" x14ac:dyDescent="0.25">
      <c r="J109" s="9" t="str">
        <f>IF(AND('Covered Services'!Q113&lt;&gt;1,'Covered Services'!E113="InPt, OON",'Covered Services'!B113&gt;0),'Covered Services'!B113,"")</f>
        <v/>
      </c>
      <c r="K109" s="76" t="str">
        <f>IF(J109="","",'Covered Services'!D113)</f>
        <v/>
      </c>
      <c r="L109" s="43" t="str">
        <f t="array" ref="L109">IF(COUNTIF($J$6:$J$207,"?*")&lt;ROW(J109)-5,"",INDEX(J:J,SMALL(IF(J$6:J$207&lt;&gt;"",ROW(J$6:J$207)),ROWS(J$6:J109))))</f>
        <v/>
      </c>
      <c r="M109" s="43" t="str">
        <f t="array" ref="M109">IF(COUNTIF($J$6:$J$207,"?*")&lt;ROW(K109)-5,"",INDEX(K:K,SMALL(IF(K$6:K$207&lt;&gt;"",ROW(K$6:K$207)),ROWS(K$6:K109))))</f>
        <v/>
      </c>
    </row>
    <row r="110" spans="2:13" x14ac:dyDescent="0.25">
      <c r="J110" s="9" t="str">
        <f>IF(AND('Covered Services'!Q114&lt;&gt;1,'Covered Services'!E114="InPt, OON",'Covered Services'!B114&gt;0),'Covered Services'!B114,"")</f>
        <v/>
      </c>
      <c r="K110" s="76" t="str">
        <f>IF(J110="","",'Covered Services'!D114)</f>
        <v/>
      </c>
      <c r="L110" s="43" t="str">
        <f t="array" ref="L110">IF(COUNTIF($J$6:$J$207,"?*")&lt;ROW(J110)-5,"",INDEX(J:J,SMALL(IF(J$6:J$207&lt;&gt;"",ROW(J$6:J$207)),ROWS(J$6:J110))))</f>
        <v/>
      </c>
      <c r="M110" s="43" t="str">
        <f t="array" ref="M110">IF(COUNTIF($J$6:$J$207,"?*")&lt;ROW(K110)-5,"",INDEX(K:K,SMALL(IF(K$6:K$207&lt;&gt;"",ROW(K$6:K$207)),ROWS(K$6:K110))))</f>
        <v/>
      </c>
    </row>
    <row r="111" spans="2:13" x14ac:dyDescent="0.25">
      <c r="J111" s="9" t="str">
        <f>IF(AND('Covered Services'!Q115&lt;&gt;1,'Covered Services'!E115="InPt, OON",'Covered Services'!B115&gt;0),'Covered Services'!B115,"")</f>
        <v/>
      </c>
      <c r="K111" s="76" t="str">
        <f>IF(J111="","",'Covered Services'!D115)</f>
        <v/>
      </c>
      <c r="L111" s="43" t="str">
        <f t="array" ref="L111">IF(COUNTIF($J$6:$J$207,"?*")&lt;ROW(J111)-5,"",INDEX(J:J,SMALL(IF(J$6:J$207&lt;&gt;"",ROW(J$6:J$207)),ROWS(J$6:J111))))</f>
        <v/>
      </c>
      <c r="M111" s="43" t="str">
        <f t="array" ref="M111">IF(COUNTIF($J$6:$J$207,"?*")&lt;ROW(K111)-5,"",INDEX(K:K,SMALL(IF(K$6:K$207&lt;&gt;"",ROW(K$6:K$207)),ROWS(K$6:K111))))</f>
        <v/>
      </c>
    </row>
    <row r="112" spans="2:13" x14ac:dyDescent="0.25">
      <c r="J112" s="9" t="str">
        <f>IF(AND('Covered Services'!Q116&lt;&gt;1,'Covered Services'!E116="InPt, OON",'Covered Services'!B116&gt;0),'Covered Services'!B116,"")</f>
        <v/>
      </c>
      <c r="K112" s="76" t="str">
        <f>IF(J112="","",'Covered Services'!D116)</f>
        <v/>
      </c>
      <c r="L112" s="43" t="str">
        <f t="array" ref="L112">IF(COUNTIF($J$6:$J$207,"?*")&lt;ROW(J112)-5,"",INDEX(J:J,SMALL(IF(J$6:J$207&lt;&gt;"",ROW(J$6:J$207)),ROWS(J$6:J112))))</f>
        <v/>
      </c>
      <c r="M112" s="43" t="str">
        <f t="array" ref="M112">IF(COUNTIF($J$6:$J$207,"?*")&lt;ROW(K112)-5,"",INDEX(K:K,SMALL(IF(K$6:K$207&lt;&gt;"",ROW(K$6:K$207)),ROWS(K$6:K112))))</f>
        <v/>
      </c>
    </row>
    <row r="113" spans="10:13" x14ac:dyDescent="0.25">
      <c r="J113" s="9" t="str">
        <f>IF(AND('Covered Services'!Q117&lt;&gt;1,'Covered Services'!E117="InPt, OON",'Covered Services'!B117&gt;0),'Covered Services'!B117,"")</f>
        <v/>
      </c>
      <c r="K113" s="76" t="str">
        <f>IF(J113="","",'Covered Services'!D117)</f>
        <v/>
      </c>
      <c r="L113" s="43" t="str">
        <f t="array" ref="L113">IF(COUNTIF($J$6:$J$207,"?*")&lt;ROW(J113)-5,"",INDEX(J:J,SMALL(IF(J$6:J$207&lt;&gt;"",ROW(J$6:J$207)),ROWS(J$6:J113))))</f>
        <v/>
      </c>
      <c r="M113" s="43" t="str">
        <f t="array" ref="M113">IF(COUNTIF($J$6:$J$207,"?*")&lt;ROW(K113)-5,"",INDEX(K:K,SMALL(IF(K$6:K$207&lt;&gt;"",ROW(K$6:K$207)),ROWS(K$6:K113))))</f>
        <v/>
      </c>
    </row>
    <row r="114" spans="10:13" x14ac:dyDescent="0.25">
      <c r="J114" s="9" t="str">
        <f>IF(AND('Covered Services'!Q118&lt;&gt;1,'Covered Services'!E118="InPt, OON",'Covered Services'!B118&gt;0),'Covered Services'!B118,"")</f>
        <v/>
      </c>
      <c r="K114" s="76" t="str">
        <f>IF(J114="","",'Covered Services'!D118)</f>
        <v/>
      </c>
      <c r="L114" s="43" t="str">
        <f t="array" ref="L114">IF(COUNTIF($J$6:$J$207,"?*")&lt;ROW(J114)-5,"",INDEX(J:J,SMALL(IF(J$6:J$207&lt;&gt;"",ROW(J$6:J$207)),ROWS(J$6:J114))))</f>
        <v/>
      </c>
      <c r="M114" s="43" t="str">
        <f t="array" ref="M114">IF(COUNTIF($J$6:$J$207,"?*")&lt;ROW(K114)-5,"",INDEX(K:K,SMALL(IF(K$6:K$207&lt;&gt;"",ROW(K$6:K$207)),ROWS(K$6:K114))))</f>
        <v/>
      </c>
    </row>
    <row r="115" spans="10:13" x14ac:dyDescent="0.25">
      <c r="J115" s="9" t="str">
        <f>IF(AND('Covered Services'!Q119&lt;&gt;1,'Covered Services'!E119="InPt, OON",'Covered Services'!B119&gt;0),'Covered Services'!B119,"")</f>
        <v/>
      </c>
      <c r="K115" s="76" t="str">
        <f>IF(J115="","",'Covered Services'!D119)</f>
        <v/>
      </c>
      <c r="L115" s="43" t="str">
        <f t="array" ref="L115">IF(COUNTIF($J$6:$J$207,"?*")&lt;ROW(J115)-5,"",INDEX(J:J,SMALL(IF(J$6:J$207&lt;&gt;"",ROW(J$6:J$207)),ROWS(J$6:J115))))</f>
        <v/>
      </c>
      <c r="M115" s="43" t="str">
        <f t="array" ref="M115">IF(COUNTIF($J$6:$J$207,"?*")&lt;ROW(K115)-5,"",INDEX(K:K,SMALL(IF(K$6:K$207&lt;&gt;"",ROW(K$6:K$207)),ROWS(K$6:K115))))</f>
        <v/>
      </c>
    </row>
    <row r="116" spans="10:13" x14ac:dyDescent="0.25">
      <c r="J116" s="9" t="str">
        <f>IF(AND('Covered Services'!Q120&lt;&gt;1,'Covered Services'!E120="InPt, OON",'Covered Services'!B120&gt;0),'Covered Services'!B120,"")</f>
        <v/>
      </c>
      <c r="K116" s="76" t="str">
        <f>IF(J116="","",'Covered Services'!D120)</f>
        <v/>
      </c>
      <c r="L116" s="43" t="str">
        <f t="array" ref="L116">IF(COUNTIF($J$6:$J$207,"?*")&lt;ROW(J116)-5,"",INDEX(J:J,SMALL(IF(J$6:J$207&lt;&gt;"",ROW(J$6:J$207)),ROWS(J$6:J116))))</f>
        <v/>
      </c>
      <c r="M116" s="43" t="str">
        <f t="array" ref="M116">IF(COUNTIF($J$6:$J$207,"?*")&lt;ROW(K116)-5,"",INDEX(K:K,SMALL(IF(K$6:K$207&lt;&gt;"",ROW(K$6:K$207)),ROWS(K$6:K116))))</f>
        <v/>
      </c>
    </row>
    <row r="117" spans="10:13" x14ac:dyDescent="0.25">
      <c r="J117" s="9" t="str">
        <f>IF(AND('Covered Services'!Q121&lt;&gt;1,'Covered Services'!E121="InPt, OON",'Covered Services'!B121&gt;0),'Covered Services'!B121,"")</f>
        <v/>
      </c>
      <c r="K117" s="76" t="str">
        <f>IF(J117="","",'Covered Services'!D121)</f>
        <v/>
      </c>
      <c r="L117" s="43" t="str">
        <f t="array" ref="L117">IF(COUNTIF($J$6:$J$207,"?*")&lt;ROW(J117)-5,"",INDEX(J:J,SMALL(IF(J$6:J$207&lt;&gt;"",ROW(J$6:J$207)),ROWS(J$6:J117))))</f>
        <v/>
      </c>
      <c r="M117" s="43" t="str">
        <f t="array" ref="M117">IF(COUNTIF($J$6:$J$207,"?*")&lt;ROW(K117)-5,"",INDEX(K:K,SMALL(IF(K$6:K$207&lt;&gt;"",ROW(K$6:K$207)),ROWS(K$6:K117))))</f>
        <v/>
      </c>
    </row>
    <row r="118" spans="10:13" x14ac:dyDescent="0.25">
      <c r="J118" s="9" t="str">
        <f>IF(AND('Covered Services'!Q122&lt;&gt;1,'Covered Services'!E122="InPt, OON",'Covered Services'!B122&gt;0),'Covered Services'!B122,"")</f>
        <v/>
      </c>
      <c r="K118" s="76" t="str">
        <f>IF(J118="","",'Covered Services'!D122)</f>
        <v/>
      </c>
      <c r="L118" s="43" t="str">
        <f t="array" ref="L118">IF(COUNTIF($J$6:$J$207,"?*")&lt;ROW(J118)-5,"",INDEX(J:J,SMALL(IF(J$6:J$207&lt;&gt;"",ROW(J$6:J$207)),ROWS(J$6:J118))))</f>
        <v/>
      </c>
      <c r="M118" s="43" t="str">
        <f t="array" ref="M118">IF(COUNTIF($J$6:$J$207,"?*")&lt;ROW(K118)-5,"",INDEX(K:K,SMALL(IF(K$6:K$207&lt;&gt;"",ROW(K$6:K$207)),ROWS(K$6:K118))))</f>
        <v/>
      </c>
    </row>
    <row r="119" spans="10:13" x14ac:dyDescent="0.25">
      <c r="J119" s="9" t="str">
        <f>IF(AND('Covered Services'!Q123&lt;&gt;1,'Covered Services'!E123="InPt, OON",'Covered Services'!B123&gt;0),'Covered Services'!B123,"")</f>
        <v/>
      </c>
      <c r="K119" s="76" t="str">
        <f>IF(J119="","",'Covered Services'!D123)</f>
        <v/>
      </c>
      <c r="L119" s="43" t="str">
        <f t="array" ref="L119">IF(COUNTIF($J$6:$J$207,"?*")&lt;ROW(J119)-5,"",INDEX(J:J,SMALL(IF(J$6:J$207&lt;&gt;"",ROW(J$6:J$207)),ROWS(J$6:J119))))</f>
        <v/>
      </c>
      <c r="M119" s="43" t="str">
        <f t="array" ref="M119">IF(COUNTIF($J$6:$J$207,"?*")&lt;ROW(K119)-5,"",INDEX(K:K,SMALL(IF(K$6:K$207&lt;&gt;"",ROW(K$6:K$207)),ROWS(K$6:K119))))</f>
        <v/>
      </c>
    </row>
    <row r="120" spans="10:13" x14ac:dyDescent="0.25">
      <c r="J120" s="9" t="str">
        <f>IF(AND('Covered Services'!Q124&lt;&gt;1,'Covered Services'!E124="InPt, OON",'Covered Services'!B124&gt;0),'Covered Services'!B124,"")</f>
        <v/>
      </c>
      <c r="K120" s="76" t="str">
        <f>IF(J120="","",'Covered Services'!D124)</f>
        <v/>
      </c>
      <c r="L120" s="43" t="str">
        <f t="array" ref="L120">IF(COUNTIF($J$6:$J$207,"?*")&lt;ROW(J120)-5,"",INDEX(J:J,SMALL(IF(J$6:J$207&lt;&gt;"",ROW(J$6:J$207)),ROWS(J$6:J120))))</f>
        <v/>
      </c>
      <c r="M120" s="43" t="str">
        <f t="array" ref="M120">IF(COUNTIF($J$6:$J$207,"?*")&lt;ROW(K120)-5,"",INDEX(K:K,SMALL(IF(K$6:K$207&lt;&gt;"",ROW(K$6:K$207)),ROWS(K$6:K120))))</f>
        <v/>
      </c>
    </row>
    <row r="121" spans="10:13" x14ac:dyDescent="0.25">
      <c r="J121" s="9" t="str">
        <f>IF(AND('Covered Services'!Q125&lt;&gt;1,'Covered Services'!E125="InPt, OON",'Covered Services'!B125&gt;0),'Covered Services'!B125,"")</f>
        <v/>
      </c>
      <c r="K121" s="76" t="str">
        <f>IF(J121="","",'Covered Services'!D125)</f>
        <v/>
      </c>
      <c r="L121" s="43" t="str">
        <f t="array" ref="L121">IF(COUNTIF($J$6:$J$207,"?*")&lt;ROW(J121)-5,"",INDEX(J:J,SMALL(IF(J$6:J$207&lt;&gt;"",ROW(J$6:J$207)),ROWS(J$6:J121))))</f>
        <v/>
      </c>
      <c r="M121" s="43" t="str">
        <f t="array" ref="M121">IF(COUNTIF($J$6:$J$207,"?*")&lt;ROW(K121)-5,"",INDEX(K:K,SMALL(IF(K$6:K$207&lt;&gt;"",ROW(K$6:K$207)),ROWS(K$6:K121))))</f>
        <v/>
      </c>
    </row>
    <row r="122" spans="10:13" x14ac:dyDescent="0.25">
      <c r="J122" s="9" t="str">
        <f>IF(AND('Covered Services'!Q126&lt;&gt;1,'Covered Services'!E126="InPt, OON",'Covered Services'!B126&gt;0),'Covered Services'!B126,"")</f>
        <v/>
      </c>
      <c r="K122" s="76" t="str">
        <f>IF(J122="","",'Covered Services'!D126)</f>
        <v/>
      </c>
      <c r="L122" s="43" t="str">
        <f t="array" ref="L122">IF(COUNTIF($J$6:$J$207,"?*")&lt;ROW(J122)-5,"",INDEX(J:J,SMALL(IF(J$6:J$207&lt;&gt;"",ROW(J$6:J$207)),ROWS(J$6:J122))))</f>
        <v/>
      </c>
      <c r="M122" s="43" t="str">
        <f t="array" ref="M122">IF(COUNTIF($J$6:$J$207,"?*")&lt;ROW(K122)-5,"",INDEX(K:K,SMALL(IF(K$6:K$207&lt;&gt;"",ROW(K$6:K$207)),ROWS(K$6:K122))))</f>
        <v/>
      </c>
    </row>
    <row r="123" spans="10:13" x14ac:dyDescent="0.25">
      <c r="J123" s="9" t="str">
        <f>IF(AND('Covered Services'!Q127&lt;&gt;1,'Covered Services'!E127="InPt, OON",'Covered Services'!B127&gt;0),'Covered Services'!B127,"")</f>
        <v/>
      </c>
      <c r="K123" s="76" t="str">
        <f>IF(J123="","",'Covered Services'!D127)</f>
        <v/>
      </c>
      <c r="L123" s="43" t="str">
        <f t="array" ref="L123">IF(COUNTIF($J$6:$J$207,"?*")&lt;ROW(J123)-5,"",INDEX(J:J,SMALL(IF(J$6:J$207&lt;&gt;"",ROW(J$6:J$207)),ROWS(J$6:J123))))</f>
        <v/>
      </c>
      <c r="M123" s="43" t="str">
        <f t="array" ref="M123">IF(COUNTIF($J$6:$J$207,"?*")&lt;ROW(K123)-5,"",INDEX(K:K,SMALL(IF(K$6:K$207&lt;&gt;"",ROW(K$6:K$207)),ROWS(K$6:K123))))</f>
        <v/>
      </c>
    </row>
    <row r="124" spans="10:13" x14ac:dyDescent="0.25">
      <c r="J124" s="9" t="str">
        <f>IF(AND('Covered Services'!Q128&lt;&gt;1,'Covered Services'!E128="InPt, OON",'Covered Services'!B128&gt;0),'Covered Services'!B128,"")</f>
        <v/>
      </c>
      <c r="K124" s="76" t="str">
        <f>IF(J124="","",'Covered Services'!D128)</f>
        <v/>
      </c>
      <c r="L124" s="43" t="str">
        <f t="array" ref="L124">IF(COUNTIF($J$6:$J$207,"?*")&lt;ROW(J124)-5,"",INDEX(J:J,SMALL(IF(J$6:J$207&lt;&gt;"",ROW(J$6:J$207)),ROWS(J$6:J124))))</f>
        <v/>
      </c>
      <c r="M124" s="43" t="str">
        <f t="array" ref="M124">IF(COUNTIF($J$6:$J$207,"?*")&lt;ROW(K124)-5,"",INDEX(K:K,SMALL(IF(K$6:K$207&lt;&gt;"",ROW(K$6:K$207)),ROWS(K$6:K124))))</f>
        <v/>
      </c>
    </row>
    <row r="125" spans="10:13" x14ac:dyDescent="0.25">
      <c r="J125" s="9" t="str">
        <f>IF(AND('Covered Services'!Q129&lt;&gt;1,'Covered Services'!E129="InPt, OON",'Covered Services'!B129&gt;0),'Covered Services'!B129,"")</f>
        <v/>
      </c>
      <c r="K125" s="76" t="str">
        <f>IF(J125="","",'Covered Services'!D129)</f>
        <v/>
      </c>
      <c r="L125" s="43" t="str">
        <f t="array" ref="L125">IF(COUNTIF($J$6:$J$207,"?*")&lt;ROW(J125)-5,"",INDEX(J:J,SMALL(IF(J$6:J$207&lt;&gt;"",ROW(J$6:J$207)),ROWS(J$6:J125))))</f>
        <v/>
      </c>
      <c r="M125" s="43" t="str">
        <f t="array" ref="M125">IF(COUNTIF($J$6:$J$207,"?*")&lt;ROW(K125)-5,"",INDEX(K:K,SMALL(IF(K$6:K$207&lt;&gt;"",ROW(K$6:K$207)),ROWS(K$6:K125))))</f>
        <v/>
      </c>
    </row>
    <row r="126" spans="10:13" x14ac:dyDescent="0.25">
      <c r="J126" s="9" t="str">
        <f>IF(AND('Covered Services'!Q130&lt;&gt;1,'Covered Services'!E130="InPt, OON",'Covered Services'!B130&gt;0),'Covered Services'!B130,"")</f>
        <v/>
      </c>
      <c r="K126" s="76" t="str">
        <f>IF(J126="","",'Covered Services'!D130)</f>
        <v/>
      </c>
      <c r="L126" s="43" t="str">
        <f t="array" ref="L126">IF(COUNTIF($J$6:$J$207,"?*")&lt;ROW(J126)-5,"",INDEX(J:J,SMALL(IF(J$6:J$207&lt;&gt;"",ROW(J$6:J$207)),ROWS(J$6:J126))))</f>
        <v/>
      </c>
      <c r="M126" s="43" t="str">
        <f t="array" ref="M126">IF(COUNTIF($J$6:$J$207,"?*")&lt;ROW(K126)-5,"",INDEX(K:K,SMALL(IF(K$6:K$207&lt;&gt;"",ROW(K$6:K$207)),ROWS(K$6:K126))))</f>
        <v/>
      </c>
    </row>
    <row r="127" spans="10:13" x14ac:dyDescent="0.25">
      <c r="J127" s="9" t="str">
        <f>IF(AND('Covered Services'!Q131&lt;&gt;1,'Covered Services'!E131="InPt, OON",'Covered Services'!B131&gt;0),'Covered Services'!B131,"")</f>
        <v/>
      </c>
      <c r="K127" s="76" t="str">
        <f>IF(J127="","",'Covered Services'!D131)</f>
        <v/>
      </c>
      <c r="L127" s="43" t="str">
        <f t="array" ref="L127">IF(COUNTIF($J$6:$J$207,"?*")&lt;ROW(J127)-5,"",INDEX(J:J,SMALL(IF(J$6:J$207&lt;&gt;"",ROW(J$6:J$207)),ROWS(J$6:J127))))</f>
        <v/>
      </c>
      <c r="M127" s="43" t="str">
        <f t="array" ref="M127">IF(COUNTIF($J$6:$J$207,"?*")&lt;ROW(K127)-5,"",INDEX(K:K,SMALL(IF(K$6:K$207&lt;&gt;"",ROW(K$6:K$207)),ROWS(K$6:K127))))</f>
        <v/>
      </c>
    </row>
    <row r="128" spans="10:13" x14ac:dyDescent="0.25">
      <c r="J128" s="9" t="str">
        <f>IF(AND('Covered Services'!Q132&lt;&gt;1,'Covered Services'!E132="InPt, OON",'Covered Services'!B132&gt;0),'Covered Services'!B132,"")</f>
        <v/>
      </c>
      <c r="K128" s="76" t="str">
        <f>IF(J128="","",'Covered Services'!D132)</f>
        <v/>
      </c>
      <c r="L128" s="43" t="str">
        <f t="array" ref="L128">IF(COUNTIF($J$6:$J$207,"?*")&lt;ROW(J128)-5,"",INDEX(J:J,SMALL(IF(J$6:J$207&lt;&gt;"",ROW(J$6:J$207)),ROWS(J$6:J128))))</f>
        <v/>
      </c>
      <c r="M128" s="43" t="str">
        <f t="array" ref="M128">IF(COUNTIF($J$6:$J$207,"?*")&lt;ROW(K128)-5,"",INDEX(K:K,SMALL(IF(K$6:K$207&lt;&gt;"",ROW(K$6:K$207)),ROWS(K$6:K128))))</f>
        <v/>
      </c>
    </row>
    <row r="129" spans="10:13" x14ac:dyDescent="0.25">
      <c r="J129" s="9" t="str">
        <f>IF(AND('Covered Services'!Q133&lt;&gt;1,'Covered Services'!E133="InPt, OON",'Covered Services'!B133&gt;0),'Covered Services'!B133,"")</f>
        <v/>
      </c>
      <c r="K129" s="76" t="str">
        <f>IF(J129="","",'Covered Services'!D133)</f>
        <v/>
      </c>
      <c r="L129" s="43" t="str">
        <f t="array" ref="L129">IF(COUNTIF($J$6:$J$207,"?*")&lt;ROW(J129)-5,"",INDEX(J:J,SMALL(IF(J$6:J$207&lt;&gt;"",ROW(J$6:J$207)),ROWS(J$6:J129))))</f>
        <v/>
      </c>
      <c r="M129" s="43" t="str">
        <f t="array" ref="M129">IF(COUNTIF($J$6:$J$207,"?*")&lt;ROW(K129)-5,"",INDEX(K:K,SMALL(IF(K$6:K$207&lt;&gt;"",ROW(K$6:K$207)),ROWS(K$6:K129))))</f>
        <v/>
      </c>
    </row>
    <row r="130" spans="10:13" x14ac:dyDescent="0.25">
      <c r="J130" s="9" t="str">
        <f>IF(AND('Covered Services'!Q134&lt;&gt;1,'Covered Services'!E134="InPt, OON",'Covered Services'!B134&gt;0),'Covered Services'!B134,"")</f>
        <v/>
      </c>
      <c r="K130" s="76" t="str">
        <f>IF(J130="","",'Covered Services'!D134)</f>
        <v/>
      </c>
      <c r="L130" s="43" t="str">
        <f t="array" ref="L130">IF(COUNTIF($J$6:$J$207,"?*")&lt;ROW(J130)-5,"",INDEX(J:J,SMALL(IF(J$6:J$207&lt;&gt;"",ROW(J$6:J$207)),ROWS(J$6:J130))))</f>
        <v/>
      </c>
      <c r="M130" s="43" t="str">
        <f t="array" ref="M130">IF(COUNTIF($J$6:$J$207,"?*")&lt;ROW(K130)-5,"",INDEX(K:K,SMALL(IF(K$6:K$207&lt;&gt;"",ROW(K$6:K$207)),ROWS(K$6:K130))))</f>
        <v/>
      </c>
    </row>
    <row r="131" spans="10:13" x14ac:dyDescent="0.25">
      <c r="J131" s="9" t="str">
        <f>IF(AND('Covered Services'!Q135&lt;&gt;1,'Covered Services'!E135="InPt, OON",'Covered Services'!B135&gt;0),'Covered Services'!B135,"")</f>
        <v/>
      </c>
      <c r="K131" s="76" t="str">
        <f>IF(J131="","",'Covered Services'!D135)</f>
        <v/>
      </c>
      <c r="L131" s="43" t="str">
        <f t="array" ref="L131">IF(COUNTIF($J$6:$J$207,"?*")&lt;ROW(J131)-5,"",INDEX(J:J,SMALL(IF(J$6:J$207&lt;&gt;"",ROW(J$6:J$207)),ROWS(J$6:J131))))</f>
        <v/>
      </c>
      <c r="M131" s="43" t="str">
        <f t="array" ref="M131">IF(COUNTIF($J$6:$J$207,"?*")&lt;ROW(K131)-5,"",INDEX(K:K,SMALL(IF(K$6:K$207&lt;&gt;"",ROW(K$6:K$207)),ROWS(K$6:K131))))</f>
        <v/>
      </c>
    </row>
    <row r="132" spans="10:13" x14ac:dyDescent="0.25">
      <c r="J132" s="9" t="str">
        <f>IF(AND('Covered Services'!Q136&lt;&gt;1,'Covered Services'!E136="InPt, OON",'Covered Services'!B136&gt;0),'Covered Services'!B136,"")</f>
        <v/>
      </c>
      <c r="K132" s="76" t="str">
        <f>IF(J132="","",'Covered Services'!D136)</f>
        <v/>
      </c>
      <c r="L132" s="43" t="str">
        <f t="array" ref="L132">IF(COUNTIF($J$6:$J$207,"?*")&lt;ROW(J132)-5,"",INDEX(J:J,SMALL(IF(J$6:J$207&lt;&gt;"",ROW(J$6:J$207)),ROWS(J$6:J132))))</f>
        <v/>
      </c>
      <c r="M132" s="43" t="str">
        <f t="array" ref="M132">IF(COUNTIF($J$6:$J$207,"?*")&lt;ROW(K132)-5,"",INDEX(K:K,SMALL(IF(K$6:K$207&lt;&gt;"",ROW(K$6:K$207)),ROWS(K$6:K132))))</f>
        <v/>
      </c>
    </row>
    <row r="133" spans="10:13" x14ac:dyDescent="0.25">
      <c r="J133" s="9" t="str">
        <f>IF(AND('Covered Services'!Q137&lt;&gt;1,'Covered Services'!E137="InPt, OON",'Covered Services'!B137&gt;0),'Covered Services'!B137,"")</f>
        <v/>
      </c>
      <c r="K133" s="76" t="str">
        <f>IF(J133="","",'Covered Services'!D137)</f>
        <v/>
      </c>
      <c r="L133" s="43" t="str">
        <f t="array" ref="L133">IF(COUNTIF($J$6:$J$207,"?*")&lt;ROW(J133)-5,"",INDEX(J:J,SMALL(IF(J$6:J$207&lt;&gt;"",ROW(J$6:J$207)),ROWS(J$6:J133))))</f>
        <v/>
      </c>
      <c r="M133" s="43" t="str">
        <f t="array" ref="M133">IF(COUNTIF($J$6:$J$207,"?*")&lt;ROW(K133)-5,"",INDEX(K:K,SMALL(IF(K$6:K$207&lt;&gt;"",ROW(K$6:K$207)),ROWS(K$6:K133))))</f>
        <v/>
      </c>
    </row>
    <row r="134" spans="10:13" x14ac:dyDescent="0.25">
      <c r="J134" s="9" t="str">
        <f>IF(AND('Covered Services'!Q138&lt;&gt;1,'Covered Services'!E138="InPt, OON",'Covered Services'!B138&gt;0),'Covered Services'!B138,"")</f>
        <v/>
      </c>
      <c r="K134" s="76" t="str">
        <f>IF(J134="","",'Covered Services'!D138)</f>
        <v/>
      </c>
      <c r="L134" s="43" t="str">
        <f t="array" ref="L134">IF(COUNTIF($J$6:$J$207,"?*")&lt;ROW(J134)-5,"",INDEX(J:J,SMALL(IF(J$6:J$207&lt;&gt;"",ROW(J$6:J$207)),ROWS(J$6:J134))))</f>
        <v/>
      </c>
      <c r="M134" s="43" t="str">
        <f t="array" ref="M134">IF(COUNTIF($J$6:$J$207,"?*")&lt;ROW(K134)-5,"",INDEX(K:K,SMALL(IF(K$6:K$207&lt;&gt;"",ROW(K$6:K$207)),ROWS(K$6:K134))))</f>
        <v/>
      </c>
    </row>
    <row r="135" spans="10:13" x14ac:dyDescent="0.25">
      <c r="J135" s="9" t="str">
        <f>IF(AND('Covered Services'!Q139&lt;&gt;1,'Covered Services'!E139="InPt, OON",'Covered Services'!B139&gt;0),'Covered Services'!B139,"")</f>
        <v/>
      </c>
      <c r="K135" s="76" t="str">
        <f>IF(J135="","",'Covered Services'!D139)</f>
        <v/>
      </c>
      <c r="L135" s="43" t="str">
        <f t="array" ref="L135">IF(COUNTIF($J$6:$J$207,"?*")&lt;ROW(J135)-5,"",INDEX(J:J,SMALL(IF(J$6:J$207&lt;&gt;"",ROW(J$6:J$207)),ROWS(J$6:J135))))</f>
        <v/>
      </c>
      <c r="M135" s="43" t="str">
        <f t="array" ref="M135">IF(COUNTIF($J$6:$J$207,"?*")&lt;ROW(K135)-5,"",INDEX(K:K,SMALL(IF(K$6:K$207&lt;&gt;"",ROW(K$6:K$207)),ROWS(K$6:K135))))</f>
        <v/>
      </c>
    </row>
    <row r="136" spans="10:13" x14ac:dyDescent="0.25">
      <c r="J136" s="9" t="str">
        <f>IF(AND('Covered Services'!Q140&lt;&gt;1,'Covered Services'!E140="InPt, OON",'Covered Services'!B140&gt;0),'Covered Services'!B140,"")</f>
        <v/>
      </c>
      <c r="K136" s="76" t="str">
        <f>IF(J136="","",'Covered Services'!D140)</f>
        <v/>
      </c>
      <c r="L136" s="43" t="str">
        <f t="array" ref="L136">IF(COUNTIF($J$6:$J$207,"?*")&lt;ROW(J136)-5,"",INDEX(J:J,SMALL(IF(J$6:J$207&lt;&gt;"",ROW(J$6:J$207)),ROWS(J$6:J136))))</f>
        <v/>
      </c>
      <c r="M136" s="43" t="str">
        <f t="array" ref="M136">IF(COUNTIF($J$6:$J$207,"?*")&lt;ROW(K136)-5,"",INDEX(K:K,SMALL(IF(K$6:K$207&lt;&gt;"",ROW(K$6:K$207)),ROWS(K$6:K136))))</f>
        <v/>
      </c>
    </row>
    <row r="137" spans="10:13" x14ac:dyDescent="0.25">
      <c r="J137" s="9" t="str">
        <f>IF(AND('Covered Services'!Q141&lt;&gt;1,'Covered Services'!E141="InPt, OON",'Covered Services'!B141&gt;0),'Covered Services'!B141,"")</f>
        <v/>
      </c>
      <c r="K137" s="76" t="str">
        <f>IF(J137="","",'Covered Services'!D141)</f>
        <v/>
      </c>
      <c r="L137" s="43" t="str">
        <f t="array" ref="L137">IF(COUNTIF($J$6:$J$207,"?*")&lt;ROW(J137)-5,"",INDEX(J:J,SMALL(IF(J$6:J$207&lt;&gt;"",ROW(J$6:J$207)),ROWS(J$6:J137))))</f>
        <v/>
      </c>
      <c r="M137" s="43" t="str">
        <f t="array" ref="M137">IF(COUNTIF($J$6:$J$207,"?*")&lt;ROW(K137)-5,"",INDEX(K:K,SMALL(IF(K$6:K$207&lt;&gt;"",ROW(K$6:K$207)),ROWS(K$6:K137))))</f>
        <v/>
      </c>
    </row>
    <row r="138" spans="10:13" x14ac:dyDescent="0.25">
      <c r="J138" s="9" t="str">
        <f>IF(AND('Covered Services'!Q142&lt;&gt;1,'Covered Services'!E142="InPt, OON",'Covered Services'!B142&gt;0),'Covered Services'!B142,"")</f>
        <v/>
      </c>
      <c r="K138" s="76" t="str">
        <f>IF(J138="","",'Covered Services'!D142)</f>
        <v/>
      </c>
      <c r="L138" s="43" t="str">
        <f t="array" ref="L138">IF(COUNTIF($J$6:$J$207,"?*")&lt;ROW(J138)-5,"",INDEX(J:J,SMALL(IF(J$6:J$207&lt;&gt;"",ROW(J$6:J$207)),ROWS(J$6:J138))))</f>
        <v/>
      </c>
      <c r="M138" s="43" t="str">
        <f t="array" ref="M138">IF(COUNTIF($J$6:$J$207,"?*")&lt;ROW(K138)-5,"",INDEX(K:K,SMALL(IF(K$6:K$207&lt;&gt;"",ROW(K$6:K$207)),ROWS(K$6:K138))))</f>
        <v/>
      </c>
    </row>
    <row r="139" spans="10:13" x14ac:dyDescent="0.25">
      <c r="J139" s="9" t="str">
        <f>IF(AND('Covered Services'!Q143&lt;&gt;1,'Covered Services'!E143="InPt, OON",'Covered Services'!B143&gt;0),'Covered Services'!B143,"")</f>
        <v/>
      </c>
      <c r="K139" s="76" t="str">
        <f>IF(J139="","",'Covered Services'!D143)</f>
        <v/>
      </c>
      <c r="L139" s="43" t="str">
        <f t="array" ref="L139">IF(COUNTIF($J$6:$J$207,"?*")&lt;ROW(J139)-5,"",INDEX(J:J,SMALL(IF(J$6:J$207&lt;&gt;"",ROW(J$6:J$207)),ROWS(J$6:J139))))</f>
        <v/>
      </c>
      <c r="M139" s="43" t="str">
        <f t="array" ref="M139">IF(COUNTIF($J$6:$J$207,"?*")&lt;ROW(K139)-5,"",INDEX(K:K,SMALL(IF(K$6:K$207&lt;&gt;"",ROW(K$6:K$207)),ROWS(K$6:K139))))</f>
        <v/>
      </c>
    </row>
    <row r="140" spans="10:13" x14ac:dyDescent="0.25">
      <c r="J140" s="9" t="str">
        <f>IF(AND('Covered Services'!Q144&lt;&gt;1,'Covered Services'!E144="InPt, OON",'Covered Services'!B144&gt;0),'Covered Services'!B144,"")</f>
        <v/>
      </c>
      <c r="K140" s="76" t="str">
        <f>IF(J140="","",'Covered Services'!D144)</f>
        <v/>
      </c>
      <c r="L140" s="43" t="str">
        <f t="array" ref="L140">IF(COUNTIF($J$6:$J$207,"?*")&lt;ROW(J140)-5,"",INDEX(J:J,SMALL(IF(J$6:J$207&lt;&gt;"",ROW(J$6:J$207)),ROWS(J$6:J140))))</f>
        <v/>
      </c>
      <c r="M140" s="43" t="str">
        <f t="array" ref="M140">IF(COUNTIF($J$6:$J$207,"?*")&lt;ROW(K140)-5,"",INDEX(K:K,SMALL(IF(K$6:K$207&lt;&gt;"",ROW(K$6:K$207)),ROWS(K$6:K140))))</f>
        <v/>
      </c>
    </row>
    <row r="141" spans="10:13" x14ac:dyDescent="0.25">
      <c r="J141" s="9" t="str">
        <f>IF(AND('Covered Services'!Q145&lt;&gt;1,'Covered Services'!E145="InPt, OON",'Covered Services'!B145&gt;0),'Covered Services'!B145,"")</f>
        <v/>
      </c>
      <c r="K141" s="76" t="str">
        <f>IF(J141="","",'Covered Services'!D145)</f>
        <v/>
      </c>
      <c r="L141" s="43" t="str">
        <f t="array" ref="L141">IF(COUNTIF($J$6:$J$207,"?*")&lt;ROW(J141)-5,"",INDEX(J:J,SMALL(IF(J$6:J$207&lt;&gt;"",ROW(J$6:J$207)),ROWS(J$6:J141))))</f>
        <v/>
      </c>
      <c r="M141" s="43" t="str">
        <f t="array" ref="M141">IF(COUNTIF($J$6:$J$207,"?*")&lt;ROW(K141)-5,"",INDEX(K:K,SMALL(IF(K$6:K$207&lt;&gt;"",ROW(K$6:K$207)),ROWS(K$6:K141))))</f>
        <v/>
      </c>
    </row>
    <row r="142" spans="10:13" x14ac:dyDescent="0.25">
      <c r="J142" s="9" t="str">
        <f>IF(AND('Covered Services'!Q146&lt;&gt;1,'Covered Services'!E146="InPt, OON",'Covered Services'!B146&gt;0),'Covered Services'!B146,"")</f>
        <v/>
      </c>
      <c r="K142" s="76" t="str">
        <f>IF(J142="","",'Covered Services'!D146)</f>
        <v/>
      </c>
      <c r="L142" s="43" t="str">
        <f t="array" ref="L142">IF(COUNTIF($J$6:$J$207,"?*")&lt;ROW(J142)-5,"",INDEX(J:J,SMALL(IF(J$6:J$207&lt;&gt;"",ROW(J$6:J$207)),ROWS(J$6:J142))))</f>
        <v/>
      </c>
      <c r="M142" s="43" t="str">
        <f t="array" ref="M142">IF(COUNTIF($J$6:$J$207,"?*")&lt;ROW(K142)-5,"",INDEX(K:K,SMALL(IF(K$6:K$207&lt;&gt;"",ROW(K$6:K$207)),ROWS(K$6:K142))))</f>
        <v/>
      </c>
    </row>
    <row r="143" spans="10:13" x14ac:dyDescent="0.25">
      <c r="J143" s="9" t="str">
        <f>IF(AND('Covered Services'!Q147&lt;&gt;1,'Covered Services'!E147="InPt, OON",'Covered Services'!B147&gt;0),'Covered Services'!B147,"")</f>
        <v/>
      </c>
      <c r="K143" s="76" t="str">
        <f>IF(J143="","",'Covered Services'!D147)</f>
        <v/>
      </c>
      <c r="L143" s="43" t="str">
        <f t="array" ref="L143">IF(COUNTIF($J$6:$J$207,"?*")&lt;ROW(J143)-5,"",INDEX(J:J,SMALL(IF(J$6:J$207&lt;&gt;"",ROW(J$6:J$207)),ROWS(J$6:J143))))</f>
        <v/>
      </c>
      <c r="M143" s="43" t="str">
        <f t="array" ref="M143">IF(COUNTIF($J$6:$J$207,"?*")&lt;ROW(K143)-5,"",INDEX(K:K,SMALL(IF(K$6:K$207&lt;&gt;"",ROW(K$6:K$207)),ROWS(K$6:K143))))</f>
        <v/>
      </c>
    </row>
    <row r="144" spans="10:13" x14ac:dyDescent="0.25">
      <c r="J144" s="9" t="str">
        <f>IF(AND('Covered Services'!Q148&lt;&gt;1,'Covered Services'!E148="InPt, OON",'Covered Services'!B148&gt;0),'Covered Services'!B148,"")</f>
        <v/>
      </c>
      <c r="K144" s="76" t="str">
        <f>IF(J144="","",'Covered Services'!D148)</f>
        <v/>
      </c>
      <c r="L144" s="43" t="str">
        <f t="array" ref="L144">IF(COUNTIF($J$6:$J$207,"?*")&lt;ROW(J144)-5,"",INDEX(J:J,SMALL(IF(J$6:J$207&lt;&gt;"",ROW(J$6:J$207)),ROWS(J$6:J144))))</f>
        <v/>
      </c>
      <c r="M144" s="43" t="str">
        <f t="array" ref="M144">IF(COUNTIF($J$6:$J$207,"?*")&lt;ROW(K144)-5,"",INDEX(K:K,SMALL(IF(K$6:K$207&lt;&gt;"",ROW(K$6:K$207)),ROWS(K$6:K144))))</f>
        <v/>
      </c>
    </row>
    <row r="145" spans="10:13" x14ac:dyDescent="0.25">
      <c r="J145" s="9" t="str">
        <f>IF(AND('Covered Services'!Q149&lt;&gt;1,'Covered Services'!E149="InPt, OON",'Covered Services'!B149&gt;0),'Covered Services'!B149,"")</f>
        <v/>
      </c>
      <c r="K145" s="76" t="str">
        <f>IF(J145="","",'Covered Services'!D149)</f>
        <v/>
      </c>
      <c r="L145" s="43" t="str">
        <f t="array" ref="L145">IF(COUNTIF($J$6:$J$207,"?*")&lt;ROW(J145)-5,"",INDEX(J:J,SMALL(IF(J$6:J$207&lt;&gt;"",ROW(J$6:J$207)),ROWS(J$6:J145))))</f>
        <v/>
      </c>
      <c r="M145" s="43" t="str">
        <f t="array" ref="M145">IF(COUNTIF($J$6:$J$207,"?*")&lt;ROW(K145)-5,"",INDEX(K:K,SMALL(IF(K$6:K$207&lt;&gt;"",ROW(K$6:K$207)),ROWS(K$6:K145))))</f>
        <v/>
      </c>
    </row>
    <row r="146" spans="10:13" x14ac:dyDescent="0.25">
      <c r="J146" s="9" t="str">
        <f>IF(AND('Covered Services'!Q150&lt;&gt;1,'Covered Services'!E150="InPt, OON",'Covered Services'!B150&gt;0),'Covered Services'!B150,"")</f>
        <v/>
      </c>
      <c r="K146" s="76" t="str">
        <f>IF(J146="","",'Covered Services'!D150)</f>
        <v/>
      </c>
      <c r="L146" s="43" t="str">
        <f t="array" ref="L146">IF(COUNTIF($J$6:$J$207,"?*")&lt;ROW(J146)-5,"",INDEX(J:J,SMALL(IF(J$6:J$207&lt;&gt;"",ROW(J$6:J$207)),ROWS(J$6:J146))))</f>
        <v/>
      </c>
      <c r="M146" s="43" t="str">
        <f t="array" ref="M146">IF(COUNTIF($J$6:$J$207,"?*")&lt;ROW(K146)-5,"",INDEX(K:K,SMALL(IF(K$6:K$207&lt;&gt;"",ROW(K$6:K$207)),ROWS(K$6:K146))))</f>
        <v/>
      </c>
    </row>
    <row r="147" spans="10:13" x14ac:dyDescent="0.25">
      <c r="J147" s="9" t="str">
        <f>IF(AND('Covered Services'!Q151&lt;&gt;1,'Covered Services'!E151="InPt, OON",'Covered Services'!B151&gt;0),'Covered Services'!B151,"")</f>
        <v/>
      </c>
      <c r="K147" s="76" t="str">
        <f>IF(J147="","",'Covered Services'!D151)</f>
        <v/>
      </c>
      <c r="L147" s="43" t="str">
        <f t="array" ref="L147">IF(COUNTIF($J$6:$J$207,"?*")&lt;ROW(J147)-5,"",INDEX(J:J,SMALL(IF(J$6:J$207&lt;&gt;"",ROW(J$6:J$207)),ROWS(J$6:J147))))</f>
        <v/>
      </c>
      <c r="M147" s="43" t="str">
        <f t="array" ref="M147">IF(COUNTIF($J$6:$J$207,"?*")&lt;ROW(K147)-5,"",INDEX(K:K,SMALL(IF(K$6:K$207&lt;&gt;"",ROW(K$6:K$207)),ROWS(K$6:K147))))</f>
        <v/>
      </c>
    </row>
    <row r="148" spans="10:13" x14ac:dyDescent="0.25">
      <c r="J148" s="9" t="str">
        <f>IF(AND('Covered Services'!Q152&lt;&gt;1,'Covered Services'!E152="InPt, OON",'Covered Services'!B152&gt;0),'Covered Services'!B152,"")</f>
        <v/>
      </c>
      <c r="K148" s="76" t="str">
        <f>IF(J148="","",'Covered Services'!D152)</f>
        <v/>
      </c>
      <c r="L148" s="43" t="str">
        <f t="array" ref="L148">IF(COUNTIF($J$6:$J$207,"?*")&lt;ROW(J148)-5,"",INDEX(J:J,SMALL(IF(J$6:J$207&lt;&gt;"",ROW(J$6:J$207)),ROWS(J$6:J148))))</f>
        <v/>
      </c>
      <c r="M148" s="43" t="str">
        <f t="array" ref="M148">IF(COUNTIF($J$6:$J$207,"?*")&lt;ROW(K148)-5,"",INDEX(K:K,SMALL(IF(K$6:K$207&lt;&gt;"",ROW(K$6:K$207)),ROWS(K$6:K148))))</f>
        <v/>
      </c>
    </row>
    <row r="149" spans="10:13" x14ac:dyDescent="0.25">
      <c r="J149" s="9" t="str">
        <f>IF(AND('Covered Services'!Q153&lt;&gt;1,'Covered Services'!E153="InPt, OON",'Covered Services'!B153&gt;0),'Covered Services'!B153,"")</f>
        <v/>
      </c>
      <c r="K149" s="76" t="str">
        <f>IF(J149="","",'Covered Services'!D153)</f>
        <v/>
      </c>
      <c r="L149" s="43" t="str">
        <f t="array" ref="L149">IF(COUNTIF($J$6:$J$207,"?*")&lt;ROW(J149)-5,"",INDEX(J:J,SMALL(IF(J$6:J$207&lt;&gt;"",ROW(J$6:J$207)),ROWS(J$6:J149))))</f>
        <v/>
      </c>
      <c r="M149" s="43" t="str">
        <f t="array" ref="M149">IF(COUNTIF($J$6:$J$207,"?*")&lt;ROW(K149)-5,"",INDEX(K:K,SMALL(IF(K$6:K$207&lt;&gt;"",ROW(K$6:K$207)),ROWS(K$6:K149))))</f>
        <v/>
      </c>
    </row>
    <row r="150" spans="10:13" x14ac:dyDescent="0.25">
      <c r="J150" s="9" t="str">
        <f>IF(AND('Covered Services'!Q154&lt;&gt;1,'Covered Services'!E154="InPt, OON",'Covered Services'!B154&gt;0),'Covered Services'!B154,"")</f>
        <v/>
      </c>
      <c r="K150" s="76" t="str">
        <f>IF(J150="","",'Covered Services'!D154)</f>
        <v/>
      </c>
      <c r="L150" s="43" t="str">
        <f t="array" ref="L150">IF(COUNTIF($J$6:$J$207,"?*")&lt;ROW(J150)-5,"",INDEX(J:J,SMALL(IF(J$6:J$207&lt;&gt;"",ROW(J$6:J$207)),ROWS(J$6:J150))))</f>
        <v/>
      </c>
      <c r="M150" s="43" t="str">
        <f t="array" ref="M150">IF(COUNTIF($J$6:$J$207,"?*")&lt;ROW(K150)-5,"",INDEX(K:K,SMALL(IF(K$6:K$207&lt;&gt;"",ROW(K$6:K$207)),ROWS(K$6:K150))))</f>
        <v/>
      </c>
    </row>
    <row r="151" spans="10:13" x14ac:dyDescent="0.25">
      <c r="J151" s="9" t="str">
        <f>IF(AND('Covered Services'!Q155&lt;&gt;1,'Covered Services'!E155="InPt, OON",'Covered Services'!B155&gt;0),'Covered Services'!B155,"")</f>
        <v/>
      </c>
      <c r="K151" s="76" t="str">
        <f>IF(J151="","",'Covered Services'!D155)</f>
        <v/>
      </c>
      <c r="L151" s="43" t="str">
        <f t="array" ref="L151">IF(COUNTIF($J$6:$J$207,"?*")&lt;ROW(J151)-5,"",INDEX(J:J,SMALL(IF(J$6:J$207&lt;&gt;"",ROW(J$6:J$207)),ROWS(J$6:J151))))</f>
        <v/>
      </c>
      <c r="M151" s="43" t="str">
        <f t="array" ref="M151">IF(COUNTIF($J$6:$J$207,"?*")&lt;ROW(K151)-5,"",INDEX(K:K,SMALL(IF(K$6:K$207&lt;&gt;"",ROW(K$6:K$207)),ROWS(K$6:K151))))</f>
        <v/>
      </c>
    </row>
    <row r="152" spans="10:13" x14ac:dyDescent="0.25">
      <c r="J152" s="9" t="str">
        <f>IF(AND('Covered Services'!Q156&lt;&gt;1,'Covered Services'!E156="InPt, OON",'Covered Services'!B156&gt;0),'Covered Services'!B156,"")</f>
        <v/>
      </c>
      <c r="K152" s="76" t="str">
        <f>IF(J152="","",'Covered Services'!D156)</f>
        <v/>
      </c>
      <c r="L152" s="43" t="str">
        <f t="array" ref="L152">IF(COUNTIF($J$6:$J$207,"?*")&lt;ROW(J152)-5,"",INDEX(J:J,SMALL(IF(J$6:J$207&lt;&gt;"",ROW(J$6:J$207)),ROWS(J$6:J152))))</f>
        <v/>
      </c>
      <c r="M152" s="43" t="str">
        <f t="array" ref="M152">IF(COUNTIF($J$6:$J$207,"?*")&lt;ROW(K152)-5,"",INDEX(K:K,SMALL(IF(K$6:K$207&lt;&gt;"",ROW(K$6:K$207)),ROWS(K$6:K152))))</f>
        <v/>
      </c>
    </row>
    <row r="153" spans="10:13" x14ac:dyDescent="0.25">
      <c r="J153" s="9" t="str">
        <f>IF(AND('Covered Services'!Q157&lt;&gt;1,'Covered Services'!E157="InPt, OON",'Covered Services'!B157&gt;0),'Covered Services'!B157,"")</f>
        <v/>
      </c>
      <c r="K153" s="76" t="str">
        <f>IF(J153="","",'Covered Services'!D157)</f>
        <v/>
      </c>
      <c r="L153" s="43" t="str">
        <f t="array" ref="L153">IF(COUNTIF($J$6:$J$207,"?*")&lt;ROW(J153)-5,"",INDEX(J:J,SMALL(IF(J$6:J$207&lt;&gt;"",ROW(J$6:J$207)),ROWS(J$6:J153))))</f>
        <v/>
      </c>
      <c r="M153" s="43" t="str">
        <f t="array" ref="M153">IF(COUNTIF($J$6:$J$207,"?*")&lt;ROW(K153)-5,"",INDEX(K:K,SMALL(IF(K$6:K$207&lt;&gt;"",ROW(K$6:K$207)),ROWS(K$6:K153))))</f>
        <v/>
      </c>
    </row>
    <row r="154" spans="10:13" x14ac:dyDescent="0.25">
      <c r="J154" s="9" t="str">
        <f>IF(AND('Covered Services'!Q158&lt;&gt;1,'Covered Services'!E158="InPt, OON",'Covered Services'!B158&gt;0),'Covered Services'!B158,"")</f>
        <v/>
      </c>
      <c r="K154" s="76" t="str">
        <f>IF(J154="","",'Covered Services'!D158)</f>
        <v/>
      </c>
      <c r="L154" s="43" t="str">
        <f t="array" ref="L154">IF(COUNTIF($J$6:$J$207,"?*")&lt;ROW(J154)-5,"",INDEX(J:J,SMALL(IF(J$6:J$207&lt;&gt;"",ROW(J$6:J$207)),ROWS(J$6:J154))))</f>
        <v/>
      </c>
      <c r="M154" s="43" t="str">
        <f t="array" ref="M154">IF(COUNTIF($J$6:$J$207,"?*")&lt;ROW(K154)-5,"",INDEX(K:K,SMALL(IF(K$6:K$207&lt;&gt;"",ROW(K$6:K$207)),ROWS(K$6:K154))))</f>
        <v/>
      </c>
    </row>
    <row r="155" spans="10:13" x14ac:dyDescent="0.25">
      <c r="J155" s="9" t="str">
        <f>IF(AND('Covered Services'!Q159&lt;&gt;1,'Covered Services'!E159="InPt, OON",'Covered Services'!B159&gt;0),'Covered Services'!B159,"")</f>
        <v/>
      </c>
      <c r="K155" s="76" t="str">
        <f>IF(J155="","",'Covered Services'!D159)</f>
        <v/>
      </c>
      <c r="L155" s="43" t="str">
        <f t="array" ref="L155">IF(COUNTIF($J$6:$J$207,"?*")&lt;ROW(J155)-5,"",INDEX(J:J,SMALL(IF(J$6:J$207&lt;&gt;"",ROW(J$6:J$207)),ROWS(J$6:J155))))</f>
        <v/>
      </c>
      <c r="M155" s="43" t="str">
        <f t="array" ref="M155">IF(COUNTIF($J$6:$J$207,"?*")&lt;ROW(K155)-5,"",INDEX(K:K,SMALL(IF(K$6:K$207&lt;&gt;"",ROW(K$6:K$207)),ROWS(K$6:K155))))</f>
        <v/>
      </c>
    </row>
    <row r="156" spans="10:13" x14ac:dyDescent="0.25">
      <c r="J156" s="9" t="str">
        <f>IF(AND('Covered Services'!Q160&lt;&gt;1,'Covered Services'!E160="InPt, OON",'Covered Services'!B160&gt;0),'Covered Services'!B160,"")</f>
        <v/>
      </c>
      <c r="K156" s="76" t="str">
        <f>IF(J156="","",'Covered Services'!D160)</f>
        <v/>
      </c>
      <c r="L156" s="43" t="str">
        <f t="array" ref="L156">IF(COUNTIF($J$6:$J$207,"?*")&lt;ROW(J156)-5,"",INDEX(J:J,SMALL(IF(J$6:J$207&lt;&gt;"",ROW(J$6:J$207)),ROWS(J$6:J156))))</f>
        <v/>
      </c>
      <c r="M156" s="43" t="str">
        <f t="array" ref="M156">IF(COUNTIF($J$6:$J$207,"?*")&lt;ROW(K156)-5,"",INDEX(K:K,SMALL(IF(K$6:K$207&lt;&gt;"",ROW(K$6:K$207)),ROWS(K$6:K156))))</f>
        <v/>
      </c>
    </row>
    <row r="157" spans="10:13" x14ac:dyDescent="0.25">
      <c r="J157" s="9" t="str">
        <f>IF(AND('Covered Services'!Q161&lt;&gt;1,'Covered Services'!E161="InPt, OON",'Covered Services'!B161&gt;0),'Covered Services'!B161,"")</f>
        <v/>
      </c>
      <c r="K157" s="76" t="str">
        <f>IF(J157="","",'Covered Services'!D161)</f>
        <v/>
      </c>
      <c r="L157" s="43" t="str">
        <f t="array" ref="L157">IF(COUNTIF($J$6:$J$207,"?*")&lt;ROW(J157)-5,"",INDEX(J:J,SMALL(IF(J$6:J$207&lt;&gt;"",ROW(J$6:J$207)),ROWS(J$6:J157))))</f>
        <v/>
      </c>
      <c r="M157" s="43" t="str">
        <f t="array" ref="M157">IF(COUNTIF($J$6:$J$207,"?*")&lt;ROW(K157)-5,"",INDEX(K:K,SMALL(IF(K$6:K$207&lt;&gt;"",ROW(K$6:K$207)),ROWS(K$6:K157))))</f>
        <v/>
      </c>
    </row>
    <row r="158" spans="10:13" x14ac:dyDescent="0.25">
      <c r="J158" s="9" t="str">
        <f>IF(AND('Covered Services'!Q162&lt;&gt;1,'Covered Services'!E162="InPt, OON",'Covered Services'!B162&gt;0),'Covered Services'!B162,"")</f>
        <v/>
      </c>
      <c r="K158" s="76" t="str">
        <f>IF(J158="","",'Covered Services'!D162)</f>
        <v/>
      </c>
      <c r="L158" s="43" t="str">
        <f t="array" ref="L158">IF(COUNTIF($J$6:$J$207,"?*")&lt;ROW(J158)-5,"",INDEX(J:J,SMALL(IF(J$6:J$207&lt;&gt;"",ROW(J$6:J$207)),ROWS(J$6:J158))))</f>
        <v/>
      </c>
      <c r="M158" s="43" t="str">
        <f t="array" ref="M158">IF(COUNTIF($J$6:$J$207,"?*")&lt;ROW(K158)-5,"",INDEX(K:K,SMALL(IF(K$6:K$207&lt;&gt;"",ROW(K$6:K$207)),ROWS(K$6:K158))))</f>
        <v/>
      </c>
    </row>
    <row r="159" spans="10:13" x14ac:dyDescent="0.25">
      <c r="J159" s="9" t="str">
        <f>IF(AND('Covered Services'!Q163&lt;&gt;1,'Covered Services'!E163="InPt, OON",'Covered Services'!B163&gt;0),'Covered Services'!B163,"")</f>
        <v/>
      </c>
      <c r="K159" s="76" t="str">
        <f>IF(J159="","",'Covered Services'!D163)</f>
        <v/>
      </c>
      <c r="L159" s="43" t="str">
        <f t="array" ref="L159">IF(COUNTIF($J$6:$J$207,"?*")&lt;ROW(J159)-5,"",INDEX(J:J,SMALL(IF(J$6:J$207&lt;&gt;"",ROW(J$6:J$207)),ROWS(J$6:J159))))</f>
        <v/>
      </c>
      <c r="M159" s="43" t="str">
        <f t="array" ref="M159">IF(COUNTIF($J$6:$J$207,"?*")&lt;ROW(K159)-5,"",INDEX(K:K,SMALL(IF(K$6:K$207&lt;&gt;"",ROW(K$6:K$207)),ROWS(K$6:K159))))</f>
        <v/>
      </c>
    </row>
    <row r="160" spans="10:13" x14ac:dyDescent="0.25">
      <c r="J160" s="9" t="str">
        <f>IF(AND('Covered Services'!Q164&lt;&gt;1,'Covered Services'!E164="InPt, OON",'Covered Services'!B164&gt;0),'Covered Services'!B164,"")</f>
        <v/>
      </c>
      <c r="K160" s="76" t="str">
        <f>IF(J160="","",'Covered Services'!D164)</f>
        <v/>
      </c>
      <c r="L160" s="43" t="str">
        <f t="array" ref="L160">IF(COUNTIF($J$6:$J$207,"?*")&lt;ROW(J160)-5,"",INDEX(J:J,SMALL(IF(J$6:J$207&lt;&gt;"",ROW(J$6:J$207)),ROWS(J$6:J160))))</f>
        <v/>
      </c>
      <c r="M160" s="43" t="str">
        <f t="array" ref="M160">IF(COUNTIF($J$6:$J$207,"?*")&lt;ROW(K160)-5,"",INDEX(K:K,SMALL(IF(K$6:K$207&lt;&gt;"",ROW(K$6:K$207)),ROWS(K$6:K160))))</f>
        <v/>
      </c>
    </row>
    <row r="161" spans="10:13" x14ac:dyDescent="0.25">
      <c r="J161" s="9" t="str">
        <f>IF(AND('Covered Services'!Q165&lt;&gt;1,'Covered Services'!E165="InPt, OON",'Covered Services'!B165&gt;0),'Covered Services'!B165,"")</f>
        <v/>
      </c>
      <c r="K161" s="76" t="str">
        <f>IF(J161="","",'Covered Services'!D165)</f>
        <v/>
      </c>
      <c r="L161" s="43" t="str">
        <f t="array" ref="L161">IF(COUNTIF($J$6:$J$207,"?*")&lt;ROW(J161)-5,"",INDEX(J:J,SMALL(IF(J$6:J$207&lt;&gt;"",ROW(J$6:J$207)),ROWS(J$6:J161))))</f>
        <v/>
      </c>
      <c r="M161" s="43" t="str">
        <f t="array" ref="M161">IF(COUNTIF($J$6:$J$207,"?*")&lt;ROW(K161)-5,"",INDEX(K:K,SMALL(IF(K$6:K$207&lt;&gt;"",ROW(K$6:K$207)),ROWS(K$6:K161))))</f>
        <v/>
      </c>
    </row>
    <row r="162" spans="10:13" x14ac:dyDescent="0.25">
      <c r="J162" s="9" t="str">
        <f>IF(AND('Covered Services'!Q166&lt;&gt;1,'Covered Services'!E166="InPt, OON",'Covered Services'!B166&gt;0),'Covered Services'!B166,"")</f>
        <v/>
      </c>
      <c r="K162" s="76" t="str">
        <f>IF(J162="","",'Covered Services'!D166)</f>
        <v/>
      </c>
      <c r="L162" s="43" t="str">
        <f t="array" ref="L162">IF(COUNTIF($J$6:$J$207,"?*")&lt;ROW(J162)-5,"",INDEX(J:J,SMALL(IF(J$6:J$207&lt;&gt;"",ROW(J$6:J$207)),ROWS(J$6:J162))))</f>
        <v/>
      </c>
      <c r="M162" s="43" t="str">
        <f t="array" ref="M162">IF(COUNTIF($J$6:$J$207,"?*")&lt;ROW(K162)-5,"",INDEX(K:K,SMALL(IF(K$6:K$207&lt;&gt;"",ROW(K$6:K$207)),ROWS(K$6:K162))))</f>
        <v/>
      </c>
    </row>
    <row r="163" spans="10:13" x14ac:dyDescent="0.25">
      <c r="J163" s="9" t="str">
        <f>IF(AND('Covered Services'!Q167&lt;&gt;1,'Covered Services'!E167="InPt, OON",'Covered Services'!B167&gt;0),'Covered Services'!B167,"")</f>
        <v/>
      </c>
      <c r="K163" s="76" t="str">
        <f>IF(J163="","",'Covered Services'!D167)</f>
        <v/>
      </c>
      <c r="L163" s="43" t="str">
        <f t="array" ref="L163">IF(COUNTIF($J$6:$J$207,"?*")&lt;ROW(J163)-5,"",INDEX(J:J,SMALL(IF(J$6:J$207&lt;&gt;"",ROW(J$6:J$207)),ROWS(J$6:J163))))</f>
        <v/>
      </c>
      <c r="M163" s="43" t="str">
        <f t="array" ref="M163">IF(COUNTIF($J$6:$J$207,"?*")&lt;ROW(K163)-5,"",INDEX(K:K,SMALL(IF(K$6:K$207&lt;&gt;"",ROW(K$6:K$207)),ROWS(K$6:K163))))</f>
        <v/>
      </c>
    </row>
    <row r="164" spans="10:13" x14ac:dyDescent="0.25">
      <c r="J164" s="9" t="str">
        <f>IF(AND('Covered Services'!Q168&lt;&gt;1,'Covered Services'!E168="InPt, OON",'Covered Services'!B168&gt;0),'Covered Services'!B168,"")</f>
        <v/>
      </c>
      <c r="K164" s="76" t="str">
        <f>IF(J164="","",'Covered Services'!D168)</f>
        <v/>
      </c>
      <c r="L164" s="43" t="str">
        <f t="array" ref="L164">IF(COUNTIF($J$6:$J$207,"?*")&lt;ROW(J164)-5,"",INDEX(J:J,SMALL(IF(J$6:J$207&lt;&gt;"",ROW(J$6:J$207)),ROWS(J$6:J164))))</f>
        <v/>
      </c>
      <c r="M164" s="43" t="str">
        <f t="array" ref="M164">IF(COUNTIF($J$6:$J$207,"?*")&lt;ROW(K164)-5,"",INDEX(K:K,SMALL(IF(K$6:K$207&lt;&gt;"",ROW(K$6:K$207)),ROWS(K$6:K164))))</f>
        <v/>
      </c>
    </row>
    <row r="165" spans="10:13" x14ac:dyDescent="0.25">
      <c r="J165" s="9" t="str">
        <f>IF(AND('Covered Services'!Q169&lt;&gt;1,'Covered Services'!E169="InPt, OON",'Covered Services'!B169&gt;0),'Covered Services'!B169,"")</f>
        <v/>
      </c>
      <c r="K165" s="76" t="str">
        <f>IF(J165="","",'Covered Services'!D169)</f>
        <v/>
      </c>
      <c r="L165" s="43" t="str">
        <f t="array" ref="L165">IF(COUNTIF($J$6:$J$207,"?*")&lt;ROW(J165)-5,"",INDEX(J:J,SMALL(IF(J$6:J$207&lt;&gt;"",ROW(J$6:J$207)),ROWS(J$6:J165))))</f>
        <v/>
      </c>
      <c r="M165" s="43" t="str">
        <f t="array" ref="M165">IF(COUNTIF($J$6:$J$207,"?*")&lt;ROW(K165)-5,"",INDEX(K:K,SMALL(IF(K$6:K$207&lt;&gt;"",ROW(K$6:K$207)),ROWS(K$6:K165))))</f>
        <v/>
      </c>
    </row>
    <row r="166" spans="10:13" x14ac:dyDescent="0.25">
      <c r="J166" s="9" t="str">
        <f>IF(AND('Covered Services'!Q170&lt;&gt;1,'Covered Services'!E170="InPt, OON",'Covered Services'!B170&gt;0),'Covered Services'!B170,"")</f>
        <v/>
      </c>
      <c r="K166" s="76" t="str">
        <f>IF(J166="","",'Covered Services'!D170)</f>
        <v/>
      </c>
      <c r="L166" s="43" t="str">
        <f t="array" ref="L166">IF(COUNTIF($J$6:$J$207,"?*")&lt;ROW(J166)-5,"",INDEX(J:J,SMALL(IF(J$6:J$207&lt;&gt;"",ROW(J$6:J$207)),ROWS(J$6:J166))))</f>
        <v/>
      </c>
      <c r="M166" s="43" t="str">
        <f t="array" ref="M166">IF(COUNTIF($J$6:$J$207,"?*")&lt;ROW(K166)-5,"",INDEX(K:K,SMALL(IF(K$6:K$207&lt;&gt;"",ROW(K$6:K$207)),ROWS(K$6:K166))))</f>
        <v/>
      </c>
    </row>
    <row r="167" spans="10:13" x14ac:dyDescent="0.25">
      <c r="J167" s="9" t="str">
        <f>IF(AND('Covered Services'!Q171&lt;&gt;1,'Covered Services'!E171="InPt, OON",'Covered Services'!B171&gt;0),'Covered Services'!B171,"")</f>
        <v/>
      </c>
      <c r="K167" s="76" t="str">
        <f>IF(J167="","",'Covered Services'!D171)</f>
        <v/>
      </c>
      <c r="L167" s="43" t="str">
        <f t="array" ref="L167">IF(COUNTIF($J$6:$J$207,"?*")&lt;ROW(J167)-5,"",INDEX(J:J,SMALL(IF(J$6:J$207&lt;&gt;"",ROW(J$6:J$207)),ROWS(J$6:J167))))</f>
        <v/>
      </c>
      <c r="M167" s="43" t="str">
        <f t="array" ref="M167">IF(COUNTIF($J$6:$J$207,"?*")&lt;ROW(K167)-5,"",INDEX(K:K,SMALL(IF(K$6:K$207&lt;&gt;"",ROW(K$6:K$207)),ROWS(K$6:K167))))</f>
        <v/>
      </c>
    </row>
    <row r="168" spans="10:13" x14ac:dyDescent="0.25">
      <c r="J168" s="9" t="str">
        <f>IF(AND('Covered Services'!Q172&lt;&gt;1,'Covered Services'!E172="InPt, OON",'Covered Services'!B172&gt;0),'Covered Services'!B172,"")</f>
        <v/>
      </c>
      <c r="K168" s="76" t="str">
        <f>IF(J168="","",'Covered Services'!D172)</f>
        <v/>
      </c>
      <c r="L168" s="43" t="str">
        <f t="array" ref="L168">IF(COUNTIF($J$6:$J$207,"?*")&lt;ROW(J168)-5,"",INDEX(J:J,SMALL(IF(J$6:J$207&lt;&gt;"",ROW(J$6:J$207)),ROWS(J$6:J168))))</f>
        <v/>
      </c>
      <c r="M168" s="43" t="str">
        <f t="array" ref="M168">IF(COUNTIF($J$6:$J$207,"?*")&lt;ROW(K168)-5,"",INDEX(K:K,SMALL(IF(K$6:K$207&lt;&gt;"",ROW(K$6:K$207)),ROWS(K$6:K168))))</f>
        <v/>
      </c>
    </row>
    <row r="169" spans="10:13" x14ac:dyDescent="0.25">
      <c r="J169" s="9" t="str">
        <f>IF(AND('Covered Services'!Q173&lt;&gt;1,'Covered Services'!E173="InPt, OON",'Covered Services'!B173&gt;0),'Covered Services'!B173,"")</f>
        <v/>
      </c>
      <c r="K169" s="76" t="str">
        <f>IF(J169="","",'Covered Services'!D173)</f>
        <v/>
      </c>
      <c r="L169" s="43" t="str">
        <f t="array" ref="L169">IF(COUNTIF($J$6:$J$207,"?*")&lt;ROW(J169)-5,"",INDEX(J:J,SMALL(IF(J$6:J$207&lt;&gt;"",ROW(J$6:J$207)),ROWS(J$6:J169))))</f>
        <v/>
      </c>
      <c r="M169" s="43" t="str">
        <f t="array" ref="M169">IF(COUNTIF($J$6:$J$207,"?*")&lt;ROW(K169)-5,"",INDEX(K:K,SMALL(IF(K$6:K$207&lt;&gt;"",ROW(K$6:K$207)),ROWS(K$6:K169))))</f>
        <v/>
      </c>
    </row>
    <row r="170" spans="10:13" x14ac:dyDescent="0.25">
      <c r="J170" s="9" t="str">
        <f>IF(AND('Covered Services'!Q174&lt;&gt;1,'Covered Services'!E174="InPt, OON",'Covered Services'!B174&gt;0),'Covered Services'!B174,"")</f>
        <v/>
      </c>
      <c r="K170" s="76" t="str">
        <f>IF(J170="","",'Covered Services'!D174)</f>
        <v/>
      </c>
      <c r="L170" s="43" t="str">
        <f t="array" ref="L170">IF(COUNTIF($J$6:$J$207,"?*")&lt;ROW(J170)-5,"",INDEX(J:J,SMALL(IF(J$6:J$207&lt;&gt;"",ROW(J$6:J$207)),ROWS(J$6:J170))))</f>
        <v/>
      </c>
      <c r="M170" s="43" t="str">
        <f t="array" ref="M170">IF(COUNTIF($J$6:$J$207,"?*")&lt;ROW(K170)-5,"",INDEX(K:K,SMALL(IF(K$6:K$207&lt;&gt;"",ROW(K$6:K$207)),ROWS(K$6:K170))))</f>
        <v/>
      </c>
    </row>
    <row r="171" spans="10:13" x14ac:dyDescent="0.25">
      <c r="J171" s="9" t="str">
        <f>IF(AND('Covered Services'!Q175&lt;&gt;1,'Covered Services'!E175="InPt, OON",'Covered Services'!B175&gt;0),'Covered Services'!B175,"")</f>
        <v/>
      </c>
      <c r="K171" s="76" t="str">
        <f>IF(J171="","",'Covered Services'!D175)</f>
        <v/>
      </c>
      <c r="L171" s="43" t="str">
        <f t="array" ref="L171">IF(COUNTIF($J$6:$J$207,"?*")&lt;ROW(J171)-5,"",INDEX(J:J,SMALL(IF(J$6:J$207&lt;&gt;"",ROW(J$6:J$207)),ROWS(J$6:J171))))</f>
        <v/>
      </c>
      <c r="M171" s="43" t="str">
        <f t="array" ref="M171">IF(COUNTIF($J$6:$J$207,"?*")&lt;ROW(K171)-5,"",INDEX(K:K,SMALL(IF(K$6:K$207&lt;&gt;"",ROW(K$6:K$207)),ROWS(K$6:K171))))</f>
        <v/>
      </c>
    </row>
    <row r="172" spans="10:13" x14ac:dyDescent="0.25">
      <c r="J172" s="9" t="str">
        <f>IF(AND('Covered Services'!Q176&lt;&gt;1,'Covered Services'!E176="InPt, OON",'Covered Services'!B176&gt;0),'Covered Services'!B176,"")</f>
        <v/>
      </c>
      <c r="K172" s="76" t="str">
        <f>IF(J172="","",'Covered Services'!D176)</f>
        <v/>
      </c>
      <c r="L172" s="43" t="str">
        <f t="array" ref="L172">IF(COUNTIF($J$6:$J$207,"?*")&lt;ROW(J172)-5,"",INDEX(J:J,SMALL(IF(J$6:J$207&lt;&gt;"",ROW(J$6:J$207)),ROWS(J$6:J172))))</f>
        <v/>
      </c>
      <c r="M172" s="43" t="str">
        <f t="array" ref="M172">IF(COUNTIF($J$6:$J$207,"?*")&lt;ROW(K172)-5,"",INDEX(K:K,SMALL(IF(K$6:K$207&lt;&gt;"",ROW(K$6:K$207)),ROWS(K$6:K172))))</f>
        <v/>
      </c>
    </row>
    <row r="173" spans="10:13" x14ac:dyDescent="0.25">
      <c r="J173" s="9" t="str">
        <f>IF(AND('Covered Services'!Q177&lt;&gt;1,'Covered Services'!E177="InPt, OON",'Covered Services'!B177&gt;0),'Covered Services'!B177,"")</f>
        <v/>
      </c>
      <c r="K173" s="76" t="str">
        <f>IF(J173="","",'Covered Services'!D177)</f>
        <v/>
      </c>
      <c r="L173" s="43" t="str">
        <f t="array" ref="L173">IF(COUNTIF($J$6:$J$207,"?*")&lt;ROW(J173)-5,"",INDEX(J:J,SMALL(IF(J$6:J$207&lt;&gt;"",ROW(J$6:J$207)),ROWS(J$6:J173))))</f>
        <v/>
      </c>
      <c r="M173" s="43" t="str">
        <f t="array" ref="M173">IF(COUNTIF($J$6:$J$207,"?*")&lt;ROW(K173)-5,"",INDEX(K:K,SMALL(IF(K$6:K$207&lt;&gt;"",ROW(K$6:K$207)),ROWS(K$6:K173))))</f>
        <v/>
      </c>
    </row>
    <row r="174" spans="10:13" x14ac:dyDescent="0.25">
      <c r="J174" s="9" t="str">
        <f>IF(AND('Covered Services'!Q178&lt;&gt;1,'Covered Services'!E178="InPt, OON",'Covered Services'!B178&gt;0),'Covered Services'!B178,"")</f>
        <v/>
      </c>
      <c r="K174" s="76" t="str">
        <f>IF(J174="","",'Covered Services'!D178)</f>
        <v/>
      </c>
      <c r="L174" s="43" t="str">
        <f t="array" ref="L174">IF(COUNTIF($J$6:$J$207,"?*")&lt;ROW(J174)-5,"",INDEX(J:J,SMALL(IF(J$6:J$207&lt;&gt;"",ROW(J$6:J$207)),ROWS(J$6:J174))))</f>
        <v/>
      </c>
      <c r="M174" s="43" t="str">
        <f t="array" ref="M174">IF(COUNTIF($J$6:$J$207,"?*")&lt;ROW(K174)-5,"",INDEX(K:K,SMALL(IF(K$6:K$207&lt;&gt;"",ROW(K$6:K$207)),ROWS(K$6:K174))))</f>
        <v/>
      </c>
    </row>
    <row r="175" spans="10:13" x14ac:dyDescent="0.25">
      <c r="J175" s="9" t="str">
        <f>IF(AND('Covered Services'!Q179&lt;&gt;1,'Covered Services'!E179="InPt, OON",'Covered Services'!B179&gt;0),'Covered Services'!B179,"")</f>
        <v/>
      </c>
      <c r="K175" s="76" t="str">
        <f>IF(J175="","",'Covered Services'!D179)</f>
        <v/>
      </c>
      <c r="L175" s="43" t="str">
        <f t="array" ref="L175">IF(COUNTIF($J$6:$J$207,"?*")&lt;ROW(J175)-5,"",INDEX(J:J,SMALL(IF(J$6:J$207&lt;&gt;"",ROW(J$6:J$207)),ROWS(J$6:J175))))</f>
        <v/>
      </c>
      <c r="M175" s="43" t="str">
        <f t="array" ref="M175">IF(COUNTIF($J$6:$J$207,"?*")&lt;ROW(K175)-5,"",INDEX(K:K,SMALL(IF(K$6:K$207&lt;&gt;"",ROW(K$6:K$207)),ROWS(K$6:K175))))</f>
        <v/>
      </c>
    </row>
    <row r="176" spans="10:13" x14ac:dyDescent="0.25">
      <c r="J176" s="9" t="str">
        <f>IF(AND('Covered Services'!Q180&lt;&gt;1,'Covered Services'!E180="InPt, OON",'Covered Services'!B180&gt;0),'Covered Services'!B180,"")</f>
        <v/>
      </c>
      <c r="K176" s="76" t="str">
        <f>IF(J176="","",'Covered Services'!D180)</f>
        <v/>
      </c>
      <c r="L176" s="43" t="str">
        <f t="array" ref="L176">IF(COUNTIF($J$6:$J$207,"?*")&lt;ROW(J176)-5,"",INDEX(J:J,SMALL(IF(J$6:J$207&lt;&gt;"",ROW(J$6:J$207)),ROWS(J$6:J176))))</f>
        <v/>
      </c>
      <c r="M176" s="43" t="str">
        <f t="array" ref="M176">IF(COUNTIF($J$6:$J$207,"?*")&lt;ROW(K176)-5,"",INDEX(K:K,SMALL(IF(K$6:K$207&lt;&gt;"",ROW(K$6:K$207)),ROWS(K$6:K176))))</f>
        <v/>
      </c>
    </row>
    <row r="177" spans="10:13" x14ac:dyDescent="0.25">
      <c r="J177" s="9" t="str">
        <f>IF(AND('Covered Services'!Q181&lt;&gt;1,'Covered Services'!E181="InPt, OON",'Covered Services'!B181&gt;0),'Covered Services'!B181,"")</f>
        <v/>
      </c>
      <c r="K177" s="76" t="str">
        <f>IF(J177="","",'Covered Services'!D181)</f>
        <v/>
      </c>
      <c r="L177" s="43" t="str">
        <f t="array" ref="L177">IF(COUNTIF($J$6:$J$207,"?*")&lt;ROW(J177)-5,"",INDEX(J:J,SMALL(IF(J$6:J$207&lt;&gt;"",ROW(J$6:J$207)),ROWS(J$6:J177))))</f>
        <v/>
      </c>
      <c r="M177" s="43" t="str">
        <f t="array" ref="M177">IF(COUNTIF($J$6:$J$207,"?*")&lt;ROW(K177)-5,"",INDEX(K:K,SMALL(IF(K$6:K$207&lt;&gt;"",ROW(K$6:K$207)),ROWS(K$6:K177))))</f>
        <v/>
      </c>
    </row>
    <row r="178" spans="10:13" x14ac:dyDescent="0.25">
      <c r="J178" s="9" t="str">
        <f>IF(AND('Covered Services'!Q182&lt;&gt;1,'Covered Services'!E182="InPt, OON",'Covered Services'!B182&gt;0),'Covered Services'!B182,"")</f>
        <v/>
      </c>
      <c r="K178" s="76" t="str">
        <f>IF(J178="","",'Covered Services'!D182)</f>
        <v/>
      </c>
      <c r="L178" s="43" t="str">
        <f t="array" ref="L178">IF(COUNTIF($J$6:$J$207,"?*")&lt;ROW(J178)-5,"",INDEX(J:J,SMALL(IF(J$6:J$207&lt;&gt;"",ROW(J$6:J$207)),ROWS(J$6:J178))))</f>
        <v/>
      </c>
      <c r="M178" s="43" t="str">
        <f t="array" ref="M178">IF(COUNTIF($J$6:$J$207,"?*")&lt;ROW(K178)-5,"",INDEX(K:K,SMALL(IF(K$6:K$207&lt;&gt;"",ROW(K$6:K$207)),ROWS(K$6:K178))))</f>
        <v/>
      </c>
    </row>
    <row r="179" spans="10:13" x14ac:dyDescent="0.25">
      <c r="J179" s="9" t="str">
        <f>IF(AND('Covered Services'!Q183&lt;&gt;1,'Covered Services'!E183="InPt, OON",'Covered Services'!B183&gt;0),'Covered Services'!B183,"")</f>
        <v/>
      </c>
      <c r="K179" s="76" t="str">
        <f>IF(J179="","",'Covered Services'!D183)</f>
        <v/>
      </c>
      <c r="L179" s="43" t="str">
        <f t="array" ref="L179">IF(COUNTIF($J$6:$J$207,"?*")&lt;ROW(J179)-5,"",INDEX(J:J,SMALL(IF(J$6:J$207&lt;&gt;"",ROW(J$6:J$207)),ROWS(J$6:J179))))</f>
        <v/>
      </c>
      <c r="M179" s="43" t="str">
        <f t="array" ref="M179">IF(COUNTIF($J$6:$J$207,"?*")&lt;ROW(K179)-5,"",INDEX(K:K,SMALL(IF(K$6:K$207&lt;&gt;"",ROW(K$6:K$207)),ROWS(K$6:K179))))</f>
        <v/>
      </c>
    </row>
    <row r="180" spans="10:13" x14ac:dyDescent="0.25">
      <c r="J180" s="9" t="str">
        <f>IF(AND('Covered Services'!Q184&lt;&gt;1,'Covered Services'!E184="InPt, OON",'Covered Services'!B184&gt;0),'Covered Services'!B184,"")</f>
        <v/>
      </c>
      <c r="K180" s="76" t="str">
        <f>IF(J180="","",'Covered Services'!D184)</f>
        <v/>
      </c>
      <c r="L180" s="43" t="str">
        <f t="array" ref="L180">IF(COUNTIF($J$6:$J$207,"?*")&lt;ROW(J180)-5,"",INDEX(J:J,SMALL(IF(J$6:J$207&lt;&gt;"",ROW(J$6:J$207)),ROWS(J$6:J180))))</f>
        <v/>
      </c>
      <c r="M180" s="43" t="str">
        <f t="array" ref="M180">IF(COUNTIF($J$6:$J$207,"?*")&lt;ROW(K180)-5,"",INDEX(K:K,SMALL(IF(K$6:K$207&lt;&gt;"",ROW(K$6:K$207)),ROWS(K$6:K180))))</f>
        <v/>
      </c>
    </row>
    <row r="181" spans="10:13" x14ac:dyDescent="0.25">
      <c r="J181" s="9" t="str">
        <f>IF(AND('Covered Services'!Q185&lt;&gt;1,'Covered Services'!E185="InPt, OON",'Covered Services'!B185&gt;0),'Covered Services'!B185,"")</f>
        <v/>
      </c>
      <c r="K181" s="76" t="str">
        <f>IF(J181="","",'Covered Services'!D185)</f>
        <v/>
      </c>
      <c r="L181" s="43" t="str">
        <f t="array" ref="L181">IF(COUNTIF($J$6:$J$207,"?*")&lt;ROW(J181)-5,"",INDEX(J:J,SMALL(IF(J$6:J$207&lt;&gt;"",ROW(J$6:J$207)),ROWS(J$6:J181))))</f>
        <v/>
      </c>
      <c r="M181" s="43" t="str">
        <f t="array" ref="M181">IF(COUNTIF($J$6:$J$207,"?*")&lt;ROW(K181)-5,"",INDEX(K:K,SMALL(IF(K$6:K$207&lt;&gt;"",ROW(K$6:K$207)),ROWS(K$6:K181))))</f>
        <v/>
      </c>
    </row>
    <row r="182" spans="10:13" x14ac:dyDescent="0.25">
      <c r="J182" s="9" t="str">
        <f>IF(AND('Covered Services'!Q186&lt;&gt;1,'Covered Services'!E186="InPt, OON",'Covered Services'!B186&gt;0),'Covered Services'!B186,"")</f>
        <v/>
      </c>
      <c r="K182" s="76" t="str">
        <f>IF(J182="","",'Covered Services'!D186)</f>
        <v/>
      </c>
      <c r="L182" s="43" t="str">
        <f t="array" ref="L182">IF(COUNTIF($J$6:$J$207,"?*")&lt;ROW(J182)-5,"",INDEX(J:J,SMALL(IF(J$6:J$207&lt;&gt;"",ROW(J$6:J$207)),ROWS(J$6:J182))))</f>
        <v/>
      </c>
      <c r="M182" s="43" t="str">
        <f t="array" ref="M182">IF(COUNTIF($J$6:$J$207,"?*")&lt;ROW(K182)-5,"",INDEX(K:K,SMALL(IF(K$6:K$207&lt;&gt;"",ROW(K$6:K$207)),ROWS(K$6:K182))))</f>
        <v/>
      </c>
    </row>
    <row r="183" spans="10:13" x14ac:dyDescent="0.25">
      <c r="J183" s="9" t="str">
        <f>IF(AND('Covered Services'!Q187&lt;&gt;1,'Covered Services'!E187="InPt, OON",'Covered Services'!B187&gt;0),'Covered Services'!B187,"")</f>
        <v/>
      </c>
      <c r="K183" s="76" t="str">
        <f>IF(J183="","",'Covered Services'!D187)</f>
        <v/>
      </c>
      <c r="L183" s="43" t="str">
        <f t="array" ref="L183">IF(COUNTIF($J$6:$J$207,"?*")&lt;ROW(J183)-5,"",INDEX(J:J,SMALL(IF(J$6:J$207&lt;&gt;"",ROW(J$6:J$207)),ROWS(J$6:J183))))</f>
        <v/>
      </c>
      <c r="M183" s="43" t="str">
        <f t="array" ref="M183">IF(COUNTIF($J$6:$J$207,"?*")&lt;ROW(K183)-5,"",INDEX(K:K,SMALL(IF(K$6:K$207&lt;&gt;"",ROW(K$6:K$207)),ROWS(K$6:K183))))</f>
        <v/>
      </c>
    </row>
    <row r="184" spans="10:13" x14ac:dyDescent="0.25">
      <c r="J184" s="9" t="str">
        <f>IF(AND('Covered Services'!Q188&lt;&gt;1,'Covered Services'!E188="InPt, OON",'Covered Services'!B188&gt;0),'Covered Services'!B188,"")</f>
        <v/>
      </c>
      <c r="K184" s="76" t="str">
        <f>IF(J184="","",'Covered Services'!D188)</f>
        <v/>
      </c>
      <c r="L184" s="43" t="str">
        <f t="array" ref="L184">IF(COUNTIF($J$6:$J$207,"?*")&lt;ROW(J184)-5,"",INDEX(J:J,SMALL(IF(J$6:J$207&lt;&gt;"",ROW(J$6:J$207)),ROWS(J$6:J184))))</f>
        <v/>
      </c>
      <c r="M184" s="43" t="str">
        <f t="array" ref="M184">IF(COUNTIF($J$6:$J$207,"?*")&lt;ROW(K184)-5,"",INDEX(K:K,SMALL(IF(K$6:K$207&lt;&gt;"",ROW(K$6:K$207)),ROWS(K$6:K184))))</f>
        <v/>
      </c>
    </row>
    <row r="185" spans="10:13" x14ac:dyDescent="0.25">
      <c r="J185" s="9" t="str">
        <f>IF(AND('Covered Services'!Q189&lt;&gt;1,'Covered Services'!E189="InPt, OON",'Covered Services'!B189&gt;0),'Covered Services'!B189,"")</f>
        <v/>
      </c>
      <c r="K185" s="76" t="str">
        <f>IF(J185="","",'Covered Services'!D189)</f>
        <v/>
      </c>
      <c r="L185" s="43" t="str">
        <f t="array" ref="L185">IF(COUNTIF($J$6:$J$207,"?*")&lt;ROW(J185)-5,"",INDEX(J:J,SMALL(IF(J$6:J$207&lt;&gt;"",ROW(J$6:J$207)),ROWS(J$6:J185))))</f>
        <v/>
      </c>
      <c r="M185" s="43" t="str">
        <f t="array" ref="M185">IF(COUNTIF($J$6:$J$207,"?*")&lt;ROW(K185)-5,"",INDEX(K:K,SMALL(IF(K$6:K$207&lt;&gt;"",ROW(K$6:K$207)),ROWS(K$6:K185))))</f>
        <v/>
      </c>
    </row>
    <row r="186" spans="10:13" x14ac:dyDescent="0.25">
      <c r="J186" s="9" t="str">
        <f>IF(AND('Covered Services'!Q190&lt;&gt;1,'Covered Services'!E190="InPt, OON",'Covered Services'!B190&gt;0),'Covered Services'!B190,"")</f>
        <v/>
      </c>
      <c r="K186" s="76" t="str">
        <f>IF(J186="","",'Covered Services'!D190)</f>
        <v/>
      </c>
      <c r="L186" s="43" t="str">
        <f t="array" ref="L186">IF(COUNTIF($J$6:$J$207,"?*")&lt;ROW(J186)-5,"",INDEX(J:J,SMALL(IF(J$6:J$207&lt;&gt;"",ROW(J$6:J$207)),ROWS(J$6:J186))))</f>
        <v/>
      </c>
      <c r="M186" s="43" t="str">
        <f t="array" ref="M186">IF(COUNTIF($J$6:$J$207,"?*")&lt;ROW(K186)-5,"",INDEX(K:K,SMALL(IF(K$6:K$207&lt;&gt;"",ROW(K$6:K$207)),ROWS(K$6:K186))))</f>
        <v/>
      </c>
    </row>
    <row r="187" spans="10:13" x14ac:dyDescent="0.25">
      <c r="J187" s="9" t="str">
        <f>IF(AND('Covered Services'!Q191&lt;&gt;1,'Covered Services'!E191="InPt, OON",'Covered Services'!B191&gt;0),'Covered Services'!B191,"")</f>
        <v/>
      </c>
      <c r="K187" s="76" t="str">
        <f>IF(J187="","",'Covered Services'!D191)</f>
        <v/>
      </c>
      <c r="L187" s="43" t="str">
        <f t="array" ref="L187">IF(COUNTIF($J$6:$J$207,"?*")&lt;ROW(J187)-5,"",INDEX(J:J,SMALL(IF(J$6:J$207&lt;&gt;"",ROW(J$6:J$207)),ROWS(J$6:J187))))</f>
        <v/>
      </c>
      <c r="M187" s="43" t="str">
        <f t="array" ref="M187">IF(COUNTIF($J$6:$J$207,"?*")&lt;ROW(K187)-5,"",INDEX(K:K,SMALL(IF(K$6:K$207&lt;&gt;"",ROW(K$6:K$207)),ROWS(K$6:K187))))</f>
        <v/>
      </c>
    </row>
    <row r="188" spans="10:13" x14ac:dyDescent="0.25">
      <c r="J188" s="9" t="str">
        <f>IF(AND('Covered Services'!Q192&lt;&gt;1,'Covered Services'!E192="InPt, OON",'Covered Services'!B192&gt;0),'Covered Services'!B192,"")</f>
        <v/>
      </c>
      <c r="K188" s="76" t="str">
        <f>IF(J188="","",'Covered Services'!D192)</f>
        <v/>
      </c>
      <c r="L188" s="43" t="str">
        <f t="array" ref="L188">IF(COUNTIF($J$6:$J$207,"?*")&lt;ROW(J188)-5,"",INDEX(J:J,SMALL(IF(J$6:J$207&lt;&gt;"",ROW(J$6:J$207)),ROWS(J$6:J188))))</f>
        <v/>
      </c>
      <c r="M188" s="43" t="str">
        <f t="array" ref="M188">IF(COUNTIF($J$6:$J$207,"?*")&lt;ROW(K188)-5,"",INDEX(K:K,SMALL(IF(K$6:K$207&lt;&gt;"",ROW(K$6:K$207)),ROWS(K$6:K188))))</f>
        <v/>
      </c>
    </row>
    <row r="189" spans="10:13" x14ac:dyDescent="0.25">
      <c r="J189" s="9" t="str">
        <f>IF(AND('Covered Services'!Q193&lt;&gt;1,'Covered Services'!E193="InPt, OON",'Covered Services'!B193&gt;0),'Covered Services'!B193,"")</f>
        <v/>
      </c>
      <c r="K189" s="76" t="str">
        <f>IF(J189="","",'Covered Services'!D193)</f>
        <v/>
      </c>
      <c r="L189" s="43" t="str">
        <f t="array" ref="L189">IF(COUNTIF($J$6:$J$207,"?*")&lt;ROW(J189)-5,"",INDEX(J:J,SMALL(IF(J$6:J$207&lt;&gt;"",ROW(J$6:J$207)),ROWS(J$6:J189))))</f>
        <v/>
      </c>
      <c r="M189" s="43" t="str">
        <f t="array" ref="M189">IF(COUNTIF($J$6:$J$207,"?*")&lt;ROW(K189)-5,"",INDEX(K:K,SMALL(IF(K$6:K$207&lt;&gt;"",ROW(K$6:K$207)),ROWS(K$6:K189))))</f>
        <v/>
      </c>
    </row>
    <row r="190" spans="10:13" x14ac:dyDescent="0.25">
      <c r="J190" s="9" t="str">
        <f>IF(AND('Covered Services'!Q194&lt;&gt;1,'Covered Services'!E194="InPt, OON",'Covered Services'!B194&gt;0),'Covered Services'!B194,"")</f>
        <v/>
      </c>
      <c r="K190" s="76" t="str">
        <f>IF(J190="","",'Covered Services'!D194)</f>
        <v/>
      </c>
      <c r="L190" s="43" t="str">
        <f t="array" ref="L190">IF(COUNTIF($J$6:$J$207,"?*")&lt;ROW(J190)-5,"",INDEX(J:J,SMALL(IF(J$6:J$207&lt;&gt;"",ROW(J$6:J$207)),ROWS(J$6:J190))))</f>
        <v/>
      </c>
      <c r="M190" s="43" t="str">
        <f t="array" ref="M190">IF(COUNTIF($J$6:$J$207,"?*")&lt;ROW(K190)-5,"",INDEX(K:K,SMALL(IF(K$6:K$207&lt;&gt;"",ROW(K$6:K$207)),ROWS(K$6:K190))))</f>
        <v/>
      </c>
    </row>
    <row r="191" spans="10:13" x14ac:dyDescent="0.25">
      <c r="J191" s="9" t="str">
        <f>IF(AND('Covered Services'!Q195&lt;&gt;1,'Covered Services'!E195="InPt, OON",'Covered Services'!B195&gt;0),'Covered Services'!B195,"")</f>
        <v/>
      </c>
      <c r="K191" s="76" t="str">
        <f>IF(J191="","",'Covered Services'!D195)</f>
        <v/>
      </c>
      <c r="L191" s="43" t="str">
        <f t="array" ref="L191">IF(COUNTIF($J$6:$J$207,"?*")&lt;ROW(J191)-5,"",INDEX(J:J,SMALL(IF(J$6:J$207&lt;&gt;"",ROW(J$6:J$207)),ROWS(J$6:J191))))</f>
        <v/>
      </c>
      <c r="M191" s="43" t="str">
        <f t="array" ref="M191">IF(COUNTIF($J$6:$J$207,"?*")&lt;ROW(K191)-5,"",INDEX(K:K,SMALL(IF(K$6:K$207&lt;&gt;"",ROW(K$6:K$207)),ROWS(K$6:K191))))</f>
        <v/>
      </c>
    </row>
    <row r="192" spans="10:13" x14ac:dyDescent="0.25">
      <c r="J192" s="9" t="str">
        <f>IF(AND('Covered Services'!Q196&lt;&gt;1,'Covered Services'!E196="InPt, OON",'Covered Services'!B196&gt;0),'Covered Services'!B196,"")</f>
        <v/>
      </c>
      <c r="K192" s="76" t="str">
        <f>IF(J192="","",'Covered Services'!D196)</f>
        <v/>
      </c>
      <c r="L192" s="43" t="str">
        <f t="array" ref="L192">IF(COUNTIF($J$6:$J$207,"?*")&lt;ROW(J192)-5,"",INDEX(J:J,SMALL(IF(J$6:J$207&lt;&gt;"",ROW(J$6:J$207)),ROWS(J$6:J192))))</f>
        <v/>
      </c>
      <c r="M192" s="43" t="str">
        <f t="array" ref="M192">IF(COUNTIF($J$6:$J$207,"?*")&lt;ROW(K192)-5,"",INDEX(K:K,SMALL(IF(K$6:K$207&lt;&gt;"",ROW(K$6:K$207)),ROWS(K$6:K192))))</f>
        <v/>
      </c>
    </row>
    <row r="193" spans="10:13" x14ac:dyDescent="0.25">
      <c r="J193" s="9" t="str">
        <f>IF(AND('Covered Services'!Q197&lt;&gt;1,'Covered Services'!E197="InPt, OON",'Covered Services'!B197&gt;0),'Covered Services'!B197,"")</f>
        <v/>
      </c>
      <c r="K193" s="76" t="str">
        <f>IF(J193="","",'Covered Services'!D197)</f>
        <v/>
      </c>
      <c r="L193" s="43" t="str">
        <f t="array" ref="L193">IF(COUNTIF($J$6:$J$207,"?*")&lt;ROW(J193)-5,"",INDEX(J:J,SMALL(IF(J$6:J$207&lt;&gt;"",ROW(J$6:J$207)),ROWS(J$6:J193))))</f>
        <v/>
      </c>
      <c r="M193" s="43" t="str">
        <f t="array" ref="M193">IF(COUNTIF($J$6:$J$207,"?*")&lt;ROW(K193)-5,"",INDEX(K:K,SMALL(IF(K$6:K$207&lt;&gt;"",ROW(K$6:K$207)),ROWS(K$6:K193))))</f>
        <v/>
      </c>
    </row>
    <row r="194" spans="10:13" x14ac:dyDescent="0.25">
      <c r="J194" s="9" t="str">
        <f>IF(AND('Covered Services'!Q198&lt;&gt;1,'Covered Services'!E198="InPt, OON",'Covered Services'!B198&gt;0),'Covered Services'!B198,"")</f>
        <v/>
      </c>
      <c r="K194" s="76" t="str">
        <f>IF(J194="","",'Covered Services'!D198)</f>
        <v/>
      </c>
      <c r="L194" s="43" t="str">
        <f t="array" ref="L194">IF(COUNTIF($J$6:$J$207,"?*")&lt;ROW(J194)-5,"",INDEX(J:J,SMALL(IF(J$6:J$207&lt;&gt;"",ROW(J$6:J$207)),ROWS(J$6:J194))))</f>
        <v/>
      </c>
      <c r="M194" s="43" t="str">
        <f t="array" ref="M194">IF(COUNTIF($J$6:$J$207,"?*")&lt;ROW(K194)-5,"",INDEX(K:K,SMALL(IF(K$6:K$207&lt;&gt;"",ROW(K$6:K$207)),ROWS(K$6:K194))))</f>
        <v/>
      </c>
    </row>
    <row r="195" spans="10:13" x14ac:dyDescent="0.25">
      <c r="J195" s="9" t="str">
        <f>IF(AND('Covered Services'!Q199&lt;&gt;1,'Covered Services'!E199="InPt, OON",'Covered Services'!B199&gt;0),'Covered Services'!B199,"")</f>
        <v/>
      </c>
      <c r="K195" s="76" t="str">
        <f>IF(J195="","",'Covered Services'!D199)</f>
        <v/>
      </c>
      <c r="L195" s="43" t="str">
        <f t="array" ref="L195">IF(COUNTIF($J$6:$J$207,"?*")&lt;ROW(J195)-5,"",INDEX(J:J,SMALL(IF(J$6:J$207&lt;&gt;"",ROW(J$6:J$207)),ROWS(J$6:J195))))</f>
        <v/>
      </c>
      <c r="M195" s="43" t="str">
        <f t="array" ref="M195">IF(COUNTIF($J$6:$J$207,"?*")&lt;ROW(K195)-5,"",INDEX(K:K,SMALL(IF(K$6:K$207&lt;&gt;"",ROW(K$6:K$207)),ROWS(K$6:K195))))</f>
        <v/>
      </c>
    </row>
    <row r="196" spans="10:13" x14ac:dyDescent="0.25">
      <c r="J196" s="9" t="str">
        <f>IF(AND('Covered Services'!Q200&lt;&gt;1,'Covered Services'!E200="InPt, OON",'Covered Services'!B200&gt;0),'Covered Services'!B200,"")</f>
        <v/>
      </c>
      <c r="K196" s="76" t="str">
        <f>IF(J196="","",'Covered Services'!D200)</f>
        <v/>
      </c>
      <c r="L196" s="43" t="str">
        <f t="array" ref="L196">IF(COUNTIF($J$6:$J$207,"?*")&lt;ROW(J196)-5,"",INDEX(J:J,SMALL(IF(J$6:J$207&lt;&gt;"",ROW(J$6:J$207)),ROWS(J$6:J196))))</f>
        <v/>
      </c>
      <c r="M196" s="43" t="str">
        <f t="array" ref="M196">IF(COUNTIF($J$6:$J$207,"?*")&lt;ROW(K196)-5,"",INDEX(K:K,SMALL(IF(K$6:K$207&lt;&gt;"",ROW(K$6:K$207)),ROWS(K$6:K196))))</f>
        <v/>
      </c>
    </row>
    <row r="197" spans="10:13" x14ac:dyDescent="0.25">
      <c r="J197" s="9" t="str">
        <f>IF(AND('Covered Services'!Q201&lt;&gt;1,'Covered Services'!E201="InPt, OON",'Covered Services'!B201&gt;0),'Covered Services'!B201,"")</f>
        <v/>
      </c>
      <c r="K197" s="76" t="str">
        <f>IF(J197="","",'Covered Services'!D201)</f>
        <v/>
      </c>
      <c r="L197" s="43" t="str">
        <f t="array" ref="L197">IF(COUNTIF($J$6:$J$207,"?*")&lt;ROW(J197)-5,"",INDEX(J:J,SMALL(IF(J$6:J$207&lt;&gt;"",ROW(J$6:J$207)),ROWS(J$6:J197))))</f>
        <v/>
      </c>
      <c r="M197" s="43" t="str">
        <f t="array" ref="M197">IF(COUNTIF($J$6:$J$207,"?*")&lt;ROW(K197)-5,"",INDEX(K:K,SMALL(IF(K$6:K$207&lt;&gt;"",ROW(K$6:K$207)),ROWS(K$6:K197))))</f>
        <v/>
      </c>
    </row>
    <row r="198" spans="10:13" x14ac:dyDescent="0.25">
      <c r="J198" s="9" t="str">
        <f>IF(AND('Covered Services'!Q202&lt;&gt;1,'Covered Services'!E202="InPt, OON",'Covered Services'!B202&gt;0),'Covered Services'!B202,"")</f>
        <v/>
      </c>
      <c r="K198" s="76" t="str">
        <f>IF(J198="","",'Covered Services'!D202)</f>
        <v/>
      </c>
      <c r="L198" s="43" t="str">
        <f t="array" ref="L198">IF(COUNTIF($J$6:$J$207,"?*")&lt;ROW(J198)-5,"",INDEX(J:J,SMALL(IF(J$6:J$207&lt;&gt;"",ROW(J$6:J$207)),ROWS(J$6:J198))))</f>
        <v/>
      </c>
      <c r="M198" s="43" t="str">
        <f t="array" ref="M198">IF(COUNTIF($J$6:$J$207,"?*")&lt;ROW(K198)-5,"",INDEX(K:K,SMALL(IF(K$6:K$207&lt;&gt;"",ROW(K$6:K$207)),ROWS(K$6:K198))))</f>
        <v/>
      </c>
    </row>
    <row r="199" spans="10:13" x14ac:dyDescent="0.25">
      <c r="J199" s="9" t="str">
        <f>IF(AND('Covered Services'!Q203&lt;&gt;1,'Covered Services'!E203="InPt, OON",'Covered Services'!B203&gt;0),'Covered Services'!B203,"")</f>
        <v/>
      </c>
      <c r="K199" s="76" t="str">
        <f>IF(J199="","",'Covered Services'!D203)</f>
        <v/>
      </c>
      <c r="L199" s="43" t="str">
        <f t="array" ref="L199">IF(COUNTIF($J$6:$J$207,"?*")&lt;ROW(J199)-5,"",INDEX(J:J,SMALL(IF(J$6:J$207&lt;&gt;"",ROW(J$6:J$207)),ROWS(J$6:J199))))</f>
        <v/>
      </c>
      <c r="M199" s="43" t="str">
        <f t="array" ref="M199">IF(COUNTIF($J$6:$J$207,"?*")&lt;ROW(K199)-5,"",INDEX(K:K,SMALL(IF(K$6:K$207&lt;&gt;"",ROW(K$6:K$207)),ROWS(K$6:K199))))</f>
        <v/>
      </c>
    </row>
    <row r="200" spans="10:13" x14ac:dyDescent="0.25">
      <c r="J200" s="9" t="str">
        <f>IF(AND('Covered Services'!Q204&lt;&gt;1,'Covered Services'!E204="InPt, OON",'Covered Services'!B204&gt;0),'Covered Services'!B204,"")</f>
        <v/>
      </c>
      <c r="K200" s="76" t="str">
        <f>IF(J200="","",'Covered Services'!D204)</f>
        <v/>
      </c>
      <c r="L200" s="43" t="str">
        <f t="array" ref="L200">IF(COUNTIF($J$6:$J$207,"?*")&lt;ROW(J200)-5,"",INDEX(J:J,SMALL(IF(J$6:J$207&lt;&gt;"",ROW(J$6:J$207)),ROWS(J$6:J200))))</f>
        <v/>
      </c>
      <c r="M200" s="43" t="str">
        <f t="array" ref="M200">IF(COUNTIF($J$6:$J$207,"?*")&lt;ROW(K200)-5,"",INDEX(K:K,SMALL(IF(K$6:K$207&lt;&gt;"",ROW(K$6:K$207)),ROWS(K$6:K200))))</f>
        <v/>
      </c>
    </row>
    <row r="201" spans="10:13" x14ac:dyDescent="0.25">
      <c r="J201" s="9" t="str">
        <f>IF(AND('Covered Services'!Q205&lt;&gt;1,'Covered Services'!E205="InPt, OON",'Covered Services'!B205&gt;0),'Covered Services'!B205,"")</f>
        <v/>
      </c>
      <c r="K201" s="76" t="str">
        <f>IF(J201="","",'Covered Services'!D205)</f>
        <v/>
      </c>
      <c r="L201" s="43" t="str">
        <f t="array" ref="L201">IF(COUNTIF($J$6:$J$207,"?*")&lt;ROW(J201)-5,"",INDEX(J:J,SMALL(IF(J$6:J$207&lt;&gt;"",ROW(J$6:J$207)),ROWS(J$6:J201))))</f>
        <v/>
      </c>
      <c r="M201" s="43" t="str">
        <f t="array" ref="M201">IF(COUNTIF($J$6:$J$207,"?*")&lt;ROW(K201)-5,"",INDEX(K:K,SMALL(IF(K$6:K$207&lt;&gt;"",ROW(K$6:K$207)),ROWS(K$6:K201))))</f>
        <v/>
      </c>
    </row>
    <row r="202" spans="10:13" x14ac:dyDescent="0.25">
      <c r="J202" s="9" t="str">
        <f>IF(AND('Covered Services'!Q206&lt;&gt;1,'Covered Services'!E206="InPt, OON",'Covered Services'!B206&gt;0),'Covered Services'!B206,"")</f>
        <v/>
      </c>
      <c r="K202" s="76" t="str">
        <f>IF(J202="","",'Covered Services'!D206)</f>
        <v/>
      </c>
      <c r="L202" s="43" t="str">
        <f t="array" ref="L202">IF(COUNTIF($J$6:$J$207,"?*")&lt;ROW(J202)-5,"",INDEX(J:J,SMALL(IF(J$6:J$207&lt;&gt;"",ROW(J$6:J$207)),ROWS(J$6:J202))))</f>
        <v/>
      </c>
      <c r="M202" s="43" t="str">
        <f t="array" ref="M202">IF(COUNTIF($J$6:$J$207,"?*")&lt;ROW(K202)-5,"",INDEX(K:K,SMALL(IF(K$6:K$207&lt;&gt;"",ROW(K$6:K$207)),ROWS(K$6:K202))))</f>
        <v/>
      </c>
    </row>
    <row r="203" spans="10:13" x14ac:dyDescent="0.25">
      <c r="J203" s="9" t="str">
        <f>IF(AND('Covered Services'!Q207&lt;&gt;1,'Covered Services'!E207="InPt, OON",'Covered Services'!B207&gt;0),'Covered Services'!B207,"")</f>
        <v/>
      </c>
      <c r="K203" s="76" t="str">
        <f>IF(J203="","",'Covered Services'!D207)</f>
        <v/>
      </c>
      <c r="L203" s="43" t="str">
        <f t="array" ref="L203">IF(COUNTIF($J$6:$J$207,"?*")&lt;ROW(J203)-5,"",INDEX(J:J,SMALL(IF(J$6:J$207&lt;&gt;"",ROW(J$6:J$207)),ROWS(J$6:J203))))</f>
        <v/>
      </c>
      <c r="M203" s="43" t="str">
        <f t="array" ref="M203">IF(COUNTIF($J$6:$J$207,"?*")&lt;ROW(K203)-5,"",INDEX(K:K,SMALL(IF(K$6:K$207&lt;&gt;"",ROW(K$6:K$207)),ROWS(K$6:K203))))</f>
        <v/>
      </c>
    </row>
    <row r="204" spans="10:13" x14ac:dyDescent="0.25">
      <c r="J204" s="9" t="str">
        <f>IF(AND('Covered Services'!Q208&lt;&gt;1,'Covered Services'!E208="InPt, OON",'Covered Services'!B208&gt;0),'Covered Services'!B208,"")</f>
        <v/>
      </c>
      <c r="K204" s="76" t="str">
        <f>IF(J204="","",'Covered Services'!D208)</f>
        <v/>
      </c>
      <c r="L204" s="43" t="str">
        <f t="array" ref="L204">IF(COUNTIF($J$6:$J$207,"?*")&lt;ROW(J204)-5,"",INDEX(J:J,SMALL(IF(J$6:J$207&lt;&gt;"",ROW(J$6:J$207)),ROWS(J$6:J204))))</f>
        <v/>
      </c>
      <c r="M204" s="43" t="str">
        <f t="array" ref="M204">IF(COUNTIF($J$6:$J$207,"?*")&lt;ROW(K204)-5,"",INDEX(K:K,SMALL(IF(K$6:K$207&lt;&gt;"",ROW(K$6:K$207)),ROWS(K$6:K204))))</f>
        <v/>
      </c>
    </row>
    <row r="205" spans="10:13" x14ac:dyDescent="0.25">
      <c r="J205" s="9" t="str">
        <f>IF(AND('Covered Services'!Q209&lt;&gt;1,'Covered Services'!E209="InPt, OON",'Covered Services'!B209&gt;0),'Covered Services'!B209,"")</f>
        <v/>
      </c>
      <c r="K205" s="76" t="str">
        <f>IF(J205="","",'Covered Services'!D209)</f>
        <v/>
      </c>
      <c r="L205" s="43" t="str">
        <f t="array" ref="L205">IF(COUNTIF($J$6:$J$207,"?*")&lt;ROW(J205)-5,"",INDEX(J:J,SMALL(IF(J$6:J$207&lt;&gt;"",ROW(J$6:J$207)),ROWS(J$6:J205))))</f>
        <v/>
      </c>
      <c r="M205" s="43" t="str">
        <f t="array" ref="M205">IF(COUNTIF($J$6:$J$207,"?*")&lt;ROW(K205)-5,"",INDEX(K:K,SMALL(IF(K$6:K$207&lt;&gt;"",ROW(K$6:K$207)),ROWS(K$6:K205))))</f>
        <v/>
      </c>
    </row>
    <row r="206" spans="10:13" x14ac:dyDescent="0.25">
      <c r="J206" s="9" t="str">
        <f>IF(AND('Covered Services'!Q210&lt;&gt;1,'Covered Services'!E210="InPt, OON",'Covered Services'!B210&gt;0),'Covered Services'!B210,"")</f>
        <v/>
      </c>
      <c r="K206" s="76" t="str">
        <f>IF(J206="","",'Covered Services'!D210)</f>
        <v/>
      </c>
      <c r="L206" s="43" t="str">
        <f t="array" ref="L206">IF(COUNTIF($J$6:$J$207,"?*")&lt;ROW(J206)-5,"",INDEX(J:J,SMALL(IF(J$6:J$207&lt;&gt;"",ROW(J$6:J$207)),ROWS(J$6:J206))))</f>
        <v/>
      </c>
      <c r="M206" s="43" t="str">
        <f t="array" ref="M206">IF(COUNTIF($J$6:$J$207,"?*")&lt;ROW(K206)-5,"",INDEX(K:K,SMALL(IF(K$6:K$207&lt;&gt;"",ROW(K$6:K$207)),ROWS(K$6:K206))))</f>
        <v/>
      </c>
    </row>
    <row r="207" spans="10:13" x14ac:dyDescent="0.25">
      <c r="J207" s="9" t="str">
        <f>IF(AND('Covered Services'!Q211&lt;&gt;1,'Covered Services'!E211="InPt, OON",'Covered Services'!B211&gt;0),'Covered Services'!B211,"")</f>
        <v/>
      </c>
      <c r="K207" s="76" t="str">
        <f>IF(J207="","",'Covered Services'!D211)</f>
        <v/>
      </c>
      <c r="L207" s="43" t="str">
        <f t="array" ref="L207">IF(COUNTIF($J$6:$J$207,"?*")&lt;ROW(J207)-5,"",INDEX(J:J,SMALL(IF(J$6:J$207&lt;&gt;"",ROW(J$6:J$207)),ROWS(J$6:J207))))</f>
        <v/>
      </c>
      <c r="M207" s="43" t="str">
        <f t="array" ref="M207">IF(COUNTIF($J$6:$J$207,"?*")&lt;ROW(K207)-5,"",INDEX(K:K,SMALL(IF(K$6:K$207&lt;&gt;"",ROW(K$6:K$207)),ROWS(K$6:K207))))</f>
        <v/>
      </c>
    </row>
    <row r="208" spans="10:13" x14ac:dyDescent="0.25">
      <c r="L208" s="43"/>
    </row>
    <row r="209" spans="12:12" x14ac:dyDescent="0.25">
      <c r="L209" s="43"/>
    </row>
    <row r="210" spans="12:12" x14ac:dyDescent="0.25">
      <c r="L210" s="43"/>
    </row>
    <row r="211" spans="12:12" x14ac:dyDescent="0.25">
      <c r="L211" s="43"/>
    </row>
    <row r="212" spans="12:12" x14ac:dyDescent="0.25">
      <c r="L212" s="43"/>
    </row>
    <row r="213" spans="12:12" x14ac:dyDescent="0.25">
      <c r="L213" s="43"/>
    </row>
    <row r="214" spans="12:12" x14ac:dyDescent="0.25">
      <c r="L214" s="43"/>
    </row>
    <row r="215" spans="12:12" x14ac:dyDescent="0.25">
      <c r="L215" s="43"/>
    </row>
    <row r="216" spans="12:12" x14ac:dyDescent="0.25">
      <c r="L216" s="43"/>
    </row>
  </sheetData>
  <sheetProtection sheet="1" formatRows="0"/>
  <mergeCells count="2">
    <mergeCell ref="B1:H1"/>
    <mergeCell ref="B68:F68"/>
  </mergeCells>
  <conditionalFormatting sqref="B70:B75">
    <cfRule type="cellIs" dxfId="222" priority="32" operator="notBetween">
      <formula>0</formula>
      <formula>2000</formula>
    </cfRule>
  </conditionalFormatting>
  <conditionalFormatting sqref="B75">
    <cfRule type="containsErrors" dxfId="221" priority="31">
      <formula>ISERROR(B75)</formula>
    </cfRule>
  </conditionalFormatting>
  <conditionalFormatting sqref="B70:B74">
    <cfRule type="containsErrors" dxfId="220" priority="30">
      <formula>ISERROR(B70)</formula>
    </cfRule>
  </conditionalFormatting>
  <conditionalFormatting sqref="F70:F75">
    <cfRule type="containsText" dxfId="219" priority="29" operator="containsText" text="Predominant Level Met">
      <formula>NOT(ISERROR(SEARCH("Predominant Level Met",F70)))</formula>
    </cfRule>
  </conditionalFormatting>
  <conditionalFormatting sqref="G69">
    <cfRule type="containsText" dxfId="218" priority="27" operator="containsText" text="No such cost sharing shall be applied">
      <formula>NOT(ISERROR(SEARCH("No such cost sharing shall be applied",G69)))</formula>
    </cfRule>
    <cfRule type="cellIs" dxfId="217" priority="28" operator="notEqual">
      <formula>"No such cost sharing shall be applied"</formula>
    </cfRule>
  </conditionalFormatting>
  <conditionalFormatting sqref="B79:B84">
    <cfRule type="cellIs" dxfId="216" priority="25" operator="notBetween">
      <formula>0</formula>
      <formula>2000</formula>
    </cfRule>
  </conditionalFormatting>
  <conditionalFormatting sqref="B79:B84">
    <cfRule type="containsErrors" dxfId="215" priority="24">
      <formula>ISERROR(B79)</formula>
    </cfRule>
  </conditionalFormatting>
  <conditionalFormatting sqref="F80:F84">
    <cfRule type="containsText" dxfId="214" priority="23" operator="containsText" text="Predominant Level Met">
      <formula>NOT(ISERROR(SEARCH("Predominant Level Met",F80)))</formula>
    </cfRule>
  </conditionalFormatting>
  <conditionalFormatting sqref="G78">
    <cfRule type="containsText" dxfId="213" priority="21" operator="containsText" text="No such cost sharing shall be applied">
      <formula>NOT(ISERROR(SEARCH("No such cost sharing shall be applied",G78)))</formula>
    </cfRule>
    <cfRule type="cellIs" dxfId="212" priority="22" operator="notEqual">
      <formula>"No such cost sharing shall be applied"</formula>
    </cfRule>
  </conditionalFormatting>
  <conditionalFormatting sqref="B88">
    <cfRule type="cellIs" dxfId="211" priority="20" operator="notBetween">
      <formula>0</formula>
      <formula>2000</formula>
    </cfRule>
  </conditionalFormatting>
  <conditionalFormatting sqref="B88">
    <cfRule type="containsErrors" dxfId="210" priority="19">
      <formula>ISERROR(B88)</formula>
    </cfRule>
  </conditionalFormatting>
  <conditionalFormatting sqref="B89:B93">
    <cfRule type="cellIs" dxfId="209" priority="18" operator="notBetween">
      <formula>0</formula>
      <formula>2000</formula>
    </cfRule>
  </conditionalFormatting>
  <conditionalFormatting sqref="B89:B93">
    <cfRule type="containsErrors" dxfId="208" priority="17">
      <formula>ISERROR(B89)</formula>
    </cfRule>
  </conditionalFormatting>
  <conditionalFormatting sqref="F89:F93">
    <cfRule type="containsText" dxfId="207" priority="16" operator="containsText" text="Predominant Level Met">
      <formula>NOT(ISERROR(SEARCH("Predominant Level Met",F89)))</formula>
    </cfRule>
  </conditionalFormatting>
  <conditionalFormatting sqref="G87">
    <cfRule type="containsText" dxfId="206" priority="15" operator="containsText" text="No such limits shall be applied">
      <formula>NOT(ISERROR(SEARCH("No such limits shall be applied",G87)))</formula>
    </cfRule>
  </conditionalFormatting>
  <conditionalFormatting sqref="F79">
    <cfRule type="containsText" dxfId="205" priority="14" operator="containsText" text="Predominant Level Met">
      <formula>NOT(ISERROR(SEARCH("Predominant Level Met",F79)))</formula>
    </cfRule>
  </conditionalFormatting>
  <conditionalFormatting sqref="F88">
    <cfRule type="containsText" dxfId="204" priority="13" operator="containsText" text="Predominant Level Met">
      <formula>NOT(ISERROR(SEARCH("Predominant Level Met",F88)))</formula>
    </cfRule>
  </conditionalFormatting>
  <conditionalFormatting sqref="B97:B102">
    <cfRule type="cellIs" dxfId="203" priority="12" operator="notBetween">
      <formula>0</formula>
      <formula>2000</formula>
    </cfRule>
  </conditionalFormatting>
  <conditionalFormatting sqref="B97:B102">
    <cfRule type="containsErrors" dxfId="202" priority="11">
      <formula>ISERROR(B97)</formula>
    </cfRule>
  </conditionalFormatting>
  <conditionalFormatting sqref="F98:F102">
    <cfRule type="containsText" dxfId="201" priority="10" operator="containsText" text="Predominant Level Met">
      <formula>NOT(ISERROR(SEARCH("Predominant Level Met",F98)))</formula>
    </cfRule>
  </conditionalFormatting>
  <conditionalFormatting sqref="F97">
    <cfRule type="containsText" dxfId="200" priority="9" operator="containsText" text="Predominant Level Met">
      <formula>NOT(ISERROR(SEARCH("Predominant Level Met",F97)))</formula>
    </cfRule>
  </conditionalFormatting>
  <conditionalFormatting sqref="G96">
    <cfRule type="containsText" dxfId="199" priority="8" operator="containsText" text="No such limits shall be applied">
      <formula>NOT(ISERROR(SEARCH("No such limits shall be applied",G96)))</formula>
    </cfRule>
  </conditionalFormatting>
  <conditionalFormatting sqref="D67:H67">
    <cfRule type="containsText" dxfId="198" priority="4" operator="containsText" text="Threshold Not Met">
      <formula>NOT(ISERROR(SEARCH("Threshold Not Met",D67)))</formula>
    </cfRule>
  </conditionalFormatting>
  <conditionalFormatting sqref="D67:H67">
    <cfRule type="cellIs" dxfId="197" priority="3" operator="equal">
      <formula>"Threshold Met"</formula>
    </cfRule>
  </conditionalFormatting>
  <conditionalFormatting sqref="E67:H67">
    <cfRule type="cellIs" dxfId="196" priority="2" operator="equal">
      <formula>"Threshold Met"</formula>
    </cfRule>
  </conditionalFormatting>
  <conditionalFormatting sqref="D67:H67">
    <cfRule type="cellIs" dxfId="195" priority="1" operator="equal">
      <formula>"Threshold Met"</formula>
    </cfRule>
  </conditionalFormatting>
  <dataValidations count="1">
    <dataValidation type="list" allowBlank="1" showInputMessage="1" showErrorMessage="1" sqref="F6:F62" xr:uid="{00000000-0002-0000-0300-000000000000}">
      <formula1>"Y, N"</formula1>
    </dataValidation>
  </dataValidations>
  <pageMargins left="0.7" right="0.7" top="0.75" bottom="0.75" header="0.3" footer="0.3"/>
  <pageSetup paperSize="5" scale="22" fitToWidth="0" orientation="landscape" r:id="rId1"/>
  <headerFooter>
    <oddFooter>&amp;C&amp;1#&amp;"Calibri"&amp;10&amp;K000000Confidential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B1:M216"/>
  <sheetViews>
    <sheetView zoomScaleNormal="100" workbookViewId="0">
      <selection activeCell="D6" sqref="D6"/>
    </sheetView>
  </sheetViews>
  <sheetFormatPr defaultRowHeight="15" x14ac:dyDescent="0.25"/>
  <cols>
    <col min="1" max="1" width="3" style="9" customWidth="1"/>
    <col min="2" max="2" width="53.28515625" style="9" customWidth="1"/>
    <col min="3" max="3" width="36.140625" style="9" customWidth="1"/>
    <col min="4" max="4" width="36.28515625" style="9" customWidth="1"/>
    <col min="5" max="5" width="40.42578125" style="9" customWidth="1"/>
    <col min="6" max="6" width="36.28515625" style="9" customWidth="1"/>
    <col min="7" max="7" width="33.7109375" style="9" customWidth="1"/>
    <col min="8" max="8" width="33" style="9" customWidth="1"/>
    <col min="9" max="9" width="9.140625" style="9"/>
    <col min="10" max="10" width="27" style="9" hidden="1" customWidth="1"/>
    <col min="11" max="11" width="14.85546875" style="76" hidden="1" customWidth="1"/>
    <col min="12" max="12" width="25.140625" style="9" hidden="1" customWidth="1"/>
    <col min="13" max="13" width="0" style="9" hidden="1" customWidth="1"/>
    <col min="14" max="16384" width="9.140625" style="9"/>
  </cols>
  <sheetData>
    <row r="1" spans="2:13" ht="71.25" customHeight="1" x14ac:dyDescent="0.25">
      <c r="B1" s="135" t="s">
        <v>16</v>
      </c>
      <c r="C1" s="136"/>
      <c r="D1" s="136"/>
      <c r="E1" s="136"/>
      <c r="F1" s="136"/>
      <c r="G1" s="136"/>
      <c r="H1" s="137"/>
    </row>
    <row r="2" spans="2:13" ht="62.25" customHeight="1" thickBot="1" x14ac:dyDescent="0.3">
      <c r="B2" s="77" t="str">
        <f>"Plan: "&amp;'Covered Services'!C3</f>
        <v xml:space="preserve">Plan: </v>
      </c>
      <c r="C2" s="4"/>
      <c r="D2" s="11"/>
      <c r="E2" s="11"/>
      <c r="F2" s="86" t="str">
        <f>"Plan Year: "&amp;'Covered Services'!C4</f>
        <v xml:space="preserve">Plan Year: </v>
      </c>
      <c r="G2" s="11"/>
      <c r="H2" s="12"/>
    </row>
    <row r="3" spans="2:13" ht="15.75" thickBot="1" x14ac:dyDescent="0.3">
      <c r="B3" s="41" t="s">
        <v>80</v>
      </c>
      <c r="C3" s="5" t="s">
        <v>9</v>
      </c>
      <c r="D3" s="5" t="s">
        <v>10</v>
      </c>
      <c r="E3" s="5" t="s">
        <v>11</v>
      </c>
      <c r="F3" s="5" t="s">
        <v>12</v>
      </c>
      <c r="G3" s="5" t="s">
        <v>14</v>
      </c>
      <c r="H3" s="6" t="s">
        <v>15</v>
      </c>
    </row>
    <row r="4" spans="2:13" x14ac:dyDescent="0.25">
      <c r="B4" s="42" t="str">
        <f ca="1">MID(CELL("filename",A1),FIND("]",CELL("filename",A1))+1,255)</f>
        <v>OUTPATIENT, OUT-OF-NETWORK</v>
      </c>
      <c r="C4" s="2" t="s">
        <v>13</v>
      </c>
      <c r="D4" s="2" t="s">
        <v>0</v>
      </c>
      <c r="E4" s="2" t="s">
        <v>1</v>
      </c>
      <c r="F4" s="2" t="s">
        <v>2</v>
      </c>
      <c r="G4" s="2" t="s">
        <v>5</v>
      </c>
      <c r="H4" s="2" t="s">
        <v>6</v>
      </c>
    </row>
    <row r="5" spans="2:13" ht="103.5" customHeight="1" thickBot="1" x14ac:dyDescent="0.3">
      <c r="B5" s="88" t="s">
        <v>84</v>
      </c>
      <c r="C5" s="3" t="s">
        <v>4</v>
      </c>
      <c r="D5" s="3" t="s">
        <v>81</v>
      </c>
      <c r="E5" s="3" t="s">
        <v>47</v>
      </c>
      <c r="F5" s="3" t="s">
        <v>3</v>
      </c>
      <c r="G5" s="3" t="s">
        <v>7</v>
      </c>
      <c r="H5" s="3" t="s">
        <v>8</v>
      </c>
      <c r="J5" s="87" t="s">
        <v>82</v>
      </c>
      <c r="L5" s="87" t="s">
        <v>83</v>
      </c>
    </row>
    <row r="6" spans="2:13" x14ac:dyDescent="0.25">
      <c r="B6" s="125" t="str">
        <f>L6</f>
        <v/>
      </c>
      <c r="C6" s="123" t="str">
        <f>M6</f>
        <v/>
      </c>
      <c r="D6" s="34"/>
      <c r="E6" s="35"/>
      <c r="F6" s="36"/>
      <c r="G6" s="36"/>
      <c r="H6" s="37"/>
      <c r="J6" s="9" t="str">
        <f>IF(AND('Covered Services'!Q10&lt;&gt;1,'Covered Services'!E10="OutPt, OON",'Covered Services'!B10&gt;0),'Covered Services'!B10,"")</f>
        <v/>
      </c>
      <c r="K6" s="76" t="str">
        <f>IF(J6="","",'Covered Services'!D10)</f>
        <v/>
      </c>
      <c r="L6" s="43" t="str">
        <f t="array" ref="L6">IF(COUNTIF($J$6:$J$207,"?*")&lt;ROW(J6)-5,"",INDEX(J:J,SMALL(IF(J$6:J$207&lt;&gt;"",ROW(J$6:J$207)),ROWS(J$6:J6))))</f>
        <v/>
      </c>
      <c r="M6" s="43" t="str">
        <f t="array" ref="M6">IF(COUNTIF($J$6:$J$207,"?*")&lt;ROW(K6)-5,"",INDEX(K:K,SMALL(IF(K$6:K$207&lt;&gt;"",ROW(K$6:K$207)),ROWS(K$6:K6))))</f>
        <v/>
      </c>
    </row>
    <row r="7" spans="2:13" x14ac:dyDescent="0.25">
      <c r="B7" s="79" t="str">
        <f>L7</f>
        <v/>
      </c>
      <c r="C7" s="123" t="str">
        <f t="shared" ref="B7:C26" si="0">M7</f>
        <v/>
      </c>
      <c r="D7" s="38"/>
      <c r="E7" s="35"/>
      <c r="F7" s="39"/>
      <c r="G7" s="39"/>
      <c r="H7" s="40"/>
      <c r="J7" s="9" t="str">
        <f>IF(AND('Covered Services'!Q11&lt;&gt;1,'Covered Services'!E11="OutPt, OON",'Covered Services'!B11&gt;0),'Covered Services'!B11,"")</f>
        <v/>
      </c>
      <c r="K7" s="76" t="str">
        <f>IF(J7="","",'Covered Services'!D11)</f>
        <v/>
      </c>
      <c r="L7" s="43" t="str">
        <f t="array" ref="L7">IF(COUNTIF($J$6:$J$207,"?*")&lt;ROW(J7)-5,"",INDEX(J:J,SMALL(IF(J$6:J$207&lt;&gt;"",ROW(J$6:J$207)),ROWS(J$6:J7))))</f>
        <v/>
      </c>
      <c r="M7" s="43" t="str">
        <f t="array" ref="M7">IF(COUNTIF($J$6:$J$207,"?*")&lt;ROW(K7)-5,"",INDEX(K:K,SMALL(IF(K$6:K$207&lt;&gt;"",ROW(K$6:K$207)),ROWS(K$6:K7))))</f>
        <v/>
      </c>
    </row>
    <row r="8" spans="2:13" x14ac:dyDescent="0.25">
      <c r="B8" s="79" t="str">
        <f t="shared" si="0"/>
        <v/>
      </c>
      <c r="C8" s="123" t="str">
        <f t="shared" si="0"/>
        <v/>
      </c>
      <c r="D8" s="38"/>
      <c r="E8" s="35"/>
      <c r="F8" s="39"/>
      <c r="G8" s="39"/>
      <c r="H8" s="40"/>
      <c r="J8" s="9" t="str">
        <f>IF(AND('Covered Services'!Q12&lt;&gt;1,'Covered Services'!E12="OutPt, OON",'Covered Services'!B12&gt;0),'Covered Services'!B12,"")</f>
        <v/>
      </c>
      <c r="K8" s="76" t="str">
        <f>IF(J8="","",'Covered Services'!D12)</f>
        <v/>
      </c>
      <c r="L8" s="43" t="str">
        <f t="array" ref="L8">IF(COUNTIF($J$6:$J$207,"?*")&lt;ROW(J8)-5,"",INDEX(J:J,SMALL(IF(J$6:J$207&lt;&gt;"",ROW(J$6:J$207)),ROWS(J$6:J8))))</f>
        <v/>
      </c>
      <c r="M8" s="43" t="str">
        <f t="array" ref="M8">IF(COUNTIF($J$6:$J$207,"?*")&lt;ROW(K8)-5,"",INDEX(K:K,SMALL(IF(K$6:K$207&lt;&gt;"",ROW(K$6:K$207)),ROWS(K$6:K8))))</f>
        <v/>
      </c>
    </row>
    <row r="9" spans="2:13" x14ac:dyDescent="0.25">
      <c r="B9" s="79" t="str">
        <f t="shared" si="0"/>
        <v/>
      </c>
      <c r="C9" s="123" t="str">
        <f t="shared" si="0"/>
        <v/>
      </c>
      <c r="D9" s="38"/>
      <c r="E9" s="35"/>
      <c r="F9" s="39"/>
      <c r="G9" s="39"/>
      <c r="H9" s="40"/>
      <c r="J9" s="9" t="str">
        <f>IF(AND('Covered Services'!Q13&lt;&gt;1,'Covered Services'!E13="OutPt, OON",'Covered Services'!B13&gt;0),'Covered Services'!B13,"")</f>
        <v/>
      </c>
      <c r="K9" s="76" t="str">
        <f>IF(J9="","",'Covered Services'!D13)</f>
        <v/>
      </c>
      <c r="L9" s="43" t="str">
        <f t="array" ref="L9">IF(COUNTIF($J$6:$J$207,"?*")&lt;ROW(J9)-5,"",INDEX(J:J,SMALL(IF(J$6:J$207&lt;&gt;"",ROW(J$6:J$207)),ROWS(J$6:J9))))</f>
        <v/>
      </c>
      <c r="M9" s="43" t="str">
        <f t="array" ref="M9">IF(COUNTIF($J$6:$J$207,"?*")&lt;ROW(K9)-5,"",INDEX(K:K,SMALL(IF(K$6:K$207&lt;&gt;"",ROW(K$6:K$207)),ROWS(K$6:K9))))</f>
        <v/>
      </c>
    </row>
    <row r="10" spans="2:13" x14ac:dyDescent="0.25">
      <c r="B10" s="79" t="str">
        <f t="shared" si="0"/>
        <v/>
      </c>
      <c r="C10" s="123" t="str">
        <f t="shared" si="0"/>
        <v/>
      </c>
      <c r="D10" s="38"/>
      <c r="E10" s="35"/>
      <c r="F10" s="39"/>
      <c r="G10" s="39"/>
      <c r="H10" s="40"/>
      <c r="J10" s="9" t="str">
        <f>IF(AND('Covered Services'!Q14&lt;&gt;1,'Covered Services'!E14="OutPt, OON",'Covered Services'!B14&gt;0),'Covered Services'!B14,"")</f>
        <v/>
      </c>
      <c r="K10" s="76" t="str">
        <f>IF(J10="","",'Covered Services'!D14)</f>
        <v/>
      </c>
      <c r="L10" s="43" t="str">
        <f t="array" ref="L10">IF(COUNTIF($J$6:$J$207,"?*")&lt;ROW(J10)-5,"",INDEX(J:J,SMALL(IF(J$6:J$207&lt;&gt;"",ROW(J$6:J$207)),ROWS(J$6:J10))))</f>
        <v/>
      </c>
      <c r="M10" s="43" t="str">
        <f t="array" ref="M10">IF(COUNTIF($J$6:$J$207,"?*")&lt;ROW(K10)-5,"",INDEX(K:K,SMALL(IF(K$6:K$207&lt;&gt;"",ROW(K$6:K$207)),ROWS(K$6:K10))))</f>
        <v/>
      </c>
    </row>
    <row r="11" spans="2:13" x14ac:dyDescent="0.25">
      <c r="B11" s="79" t="str">
        <f t="shared" si="0"/>
        <v/>
      </c>
      <c r="C11" s="123" t="str">
        <f t="shared" si="0"/>
        <v/>
      </c>
      <c r="D11" s="38"/>
      <c r="E11" s="35"/>
      <c r="F11" s="39"/>
      <c r="G11" s="39"/>
      <c r="H11" s="40"/>
      <c r="J11" s="9" t="str">
        <f>IF(AND('Covered Services'!Q15&lt;&gt;1,'Covered Services'!E15="OutPt, OON",'Covered Services'!B15&gt;0),'Covered Services'!B15,"")</f>
        <v/>
      </c>
      <c r="K11" s="76" t="str">
        <f>IF(J11="","",'Covered Services'!D15)</f>
        <v/>
      </c>
      <c r="L11" s="43" t="str">
        <f t="array" ref="L11">IF(COUNTIF($J$6:$J$207,"?*")&lt;ROW(J11)-5,"",INDEX(J:J,SMALL(IF(J$6:J$207&lt;&gt;"",ROW(J$6:J$207)),ROWS(J$6:J11))))</f>
        <v/>
      </c>
      <c r="M11" s="43" t="str">
        <f t="array" ref="M11">IF(COUNTIF($J$6:$J$207,"?*")&lt;ROW(K11)-5,"",INDEX(K:K,SMALL(IF(K$6:K$207&lt;&gt;"",ROW(K$6:K$207)),ROWS(K$6:K11))))</f>
        <v/>
      </c>
    </row>
    <row r="12" spans="2:13" x14ac:dyDescent="0.25">
      <c r="B12" s="79" t="str">
        <f t="shared" si="0"/>
        <v/>
      </c>
      <c r="C12" s="123" t="str">
        <f t="shared" si="0"/>
        <v/>
      </c>
      <c r="D12" s="38"/>
      <c r="E12" s="35"/>
      <c r="F12" s="39"/>
      <c r="G12" s="39"/>
      <c r="H12" s="40"/>
      <c r="J12" s="9" t="str">
        <f>IF(AND('Covered Services'!Q16&lt;&gt;1,'Covered Services'!E16="OutPt, OON",'Covered Services'!B16&gt;0),'Covered Services'!B16,"")</f>
        <v/>
      </c>
      <c r="K12" s="76" t="str">
        <f>IF(J12="","",'Covered Services'!D16)</f>
        <v/>
      </c>
      <c r="L12" s="43" t="str">
        <f t="array" ref="L12">IF(COUNTIF($J$6:$J$207,"?*")&lt;ROW(J12)-5,"",INDEX(J:J,SMALL(IF(J$6:J$207&lt;&gt;"",ROW(J$6:J$207)),ROWS(J$6:J12))))</f>
        <v/>
      </c>
      <c r="M12" s="43" t="str">
        <f t="array" ref="M12">IF(COUNTIF($J$6:$J$207,"?*")&lt;ROW(K12)-5,"",INDEX(K:K,SMALL(IF(K$6:K$207&lt;&gt;"",ROW(K$6:K$207)),ROWS(K$6:K12))))</f>
        <v/>
      </c>
    </row>
    <row r="13" spans="2:13" x14ac:dyDescent="0.25">
      <c r="B13" s="79" t="str">
        <f t="shared" si="0"/>
        <v/>
      </c>
      <c r="C13" s="123" t="str">
        <f t="shared" si="0"/>
        <v/>
      </c>
      <c r="D13" s="38"/>
      <c r="E13" s="35"/>
      <c r="F13" s="39"/>
      <c r="G13" s="39"/>
      <c r="H13" s="40"/>
      <c r="J13" s="9" t="str">
        <f>IF(AND('Covered Services'!Q17&lt;&gt;1,'Covered Services'!E17="OutPt, OON",'Covered Services'!B17&gt;0),'Covered Services'!B17,"")</f>
        <v/>
      </c>
      <c r="K13" s="76" t="str">
        <f>IF(J13="","",'Covered Services'!D17)</f>
        <v/>
      </c>
      <c r="L13" s="43" t="str">
        <f t="array" ref="L13">IF(COUNTIF($J$6:$J$207,"?*")&lt;ROW(J13)-5,"",INDEX(J:J,SMALL(IF(J$6:J$207&lt;&gt;"",ROW(J$6:J$207)),ROWS(J$6:J13))))</f>
        <v/>
      </c>
      <c r="M13" s="43" t="str">
        <f t="array" ref="M13">IF(COUNTIF($J$6:$J$207,"?*")&lt;ROW(K13)-5,"",INDEX(K:K,SMALL(IF(K$6:K$207&lt;&gt;"",ROW(K$6:K$207)),ROWS(K$6:K13))))</f>
        <v/>
      </c>
    </row>
    <row r="14" spans="2:13" x14ac:dyDescent="0.25">
      <c r="B14" s="79" t="str">
        <f t="shared" si="0"/>
        <v/>
      </c>
      <c r="C14" s="123" t="str">
        <f t="shared" si="0"/>
        <v/>
      </c>
      <c r="D14" s="38"/>
      <c r="E14" s="35"/>
      <c r="F14" s="39"/>
      <c r="G14" s="39"/>
      <c r="H14" s="40"/>
      <c r="J14" s="9" t="str">
        <f>IF(AND('Covered Services'!Q18&lt;&gt;1,'Covered Services'!E18="OutPt, OON",'Covered Services'!B18&gt;0),'Covered Services'!B18,"")</f>
        <v/>
      </c>
      <c r="K14" s="76" t="str">
        <f>IF(J14="","",'Covered Services'!D18)</f>
        <v/>
      </c>
      <c r="L14" s="43" t="str">
        <f t="array" ref="L14">IF(COUNTIF($J$6:$J$207,"?*")&lt;ROW(J14)-5,"",INDEX(J:J,SMALL(IF(J$6:J$207&lt;&gt;"",ROW(J$6:J$207)),ROWS(J$6:J14))))</f>
        <v/>
      </c>
      <c r="M14" s="43" t="str">
        <f t="array" ref="M14">IF(COUNTIF($J$6:$J$207,"?*")&lt;ROW(K14)-5,"",INDEX(K:K,SMALL(IF(K$6:K$207&lt;&gt;"",ROW(K$6:K$207)),ROWS(K$6:K14))))</f>
        <v/>
      </c>
    </row>
    <row r="15" spans="2:13" x14ac:dyDescent="0.25">
      <c r="B15" s="79" t="str">
        <f t="shared" si="0"/>
        <v/>
      </c>
      <c r="C15" s="123" t="str">
        <f t="shared" si="0"/>
        <v/>
      </c>
      <c r="D15" s="38"/>
      <c r="E15" s="35"/>
      <c r="F15" s="39"/>
      <c r="G15" s="39"/>
      <c r="H15" s="40"/>
      <c r="J15" s="9" t="str">
        <f>IF(AND('Covered Services'!Q19&lt;&gt;1,'Covered Services'!E19="OutPt, OON",'Covered Services'!B19&gt;0),'Covered Services'!B19,"")</f>
        <v/>
      </c>
      <c r="K15" s="76" t="str">
        <f>IF(J15="","",'Covered Services'!D19)</f>
        <v/>
      </c>
      <c r="L15" s="43" t="str">
        <f t="array" ref="L15">IF(COUNTIF($J$6:$J$207,"?*")&lt;ROW(J15)-5,"",INDEX(J:J,SMALL(IF(J$6:J$207&lt;&gt;"",ROW(J$6:J$207)),ROWS(J$6:J15))))</f>
        <v/>
      </c>
      <c r="M15" s="43" t="str">
        <f t="array" ref="M15">IF(COUNTIF($J$6:$J$207,"?*")&lt;ROW(K15)-5,"",INDEX(K:K,SMALL(IF(K$6:K$207&lt;&gt;"",ROW(K$6:K$207)),ROWS(K$6:K15))))</f>
        <v/>
      </c>
    </row>
    <row r="16" spans="2:13" x14ac:dyDescent="0.25">
      <c r="B16" s="79" t="str">
        <f t="shared" si="0"/>
        <v/>
      </c>
      <c r="C16" s="123" t="str">
        <f t="shared" si="0"/>
        <v/>
      </c>
      <c r="D16" s="38"/>
      <c r="E16" s="35"/>
      <c r="F16" s="39"/>
      <c r="G16" s="39"/>
      <c r="H16" s="40"/>
      <c r="J16" s="9" t="str">
        <f>IF(AND('Covered Services'!Q20&lt;&gt;1,'Covered Services'!E20="OutPt, OON",'Covered Services'!B20&gt;0),'Covered Services'!B20,"")</f>
        <v/>
      </c>
      <c r="K16" s="76" t="str">
        <f>IF(J16="","",'Covered Services'!D20)</f>
        <v/>
      </c>
      <c r="L16" s="43" t="str">
        <f t="array" ref="L16">IF(COUNTIF($J$6:$J$207,"?*")&lt;ROW(J16)-5,"",INDEX(J:J,SMALL(IF(J$6:J$207&lt;&gt;"",ROW(J$6:J$207)),ROWS(J$6:J16))))</f>
        <v/>
      </c>
      <c r="M16" s="43" t="str">
        <f t="array" ref="M16">IF(COUNTIF($J$6:$J$207,"?*")&lt;ROW(K16)-5,"",INDEX(K:K,SMALL(IF(K$6:K$207&lt;&gt;"",ROW(K$6:K$207)),ROWS(K$6:K16))))</f>
        <v/>
      </c>
    </row>
    <row r="17" spans="2:13" x14ac:dyDescent="0.25">
      <c r="B17" s="79" t="str">
        <f t="shared" si="0"/>
        <v/>
      </c>
      <c r="C17" s="123" t="str">
        <f t="shared" si="0"/>
        <v/>
      </c>
      <c r="D17" s="38"/>
      <c r="E17" s="35"/>
      <c r="F17" s="39"/>
      <c r="G17" s="39"/>
      <c r="H17" s="40"/>
      <c r="J17" s="9" t="str">
        <f>IF(AND('Covered Services'!Q21&lt;&gt;1,'Covered Services'!E21="OutPt, OON",'Covered Services'!B21&gt;0),'Covered Services'!B21,"")</f>
        <v/>
      </c>
      <c r="K17" s="76" t="str">
        <f>IF(J17="","",'Covered Services'!D21)</f>
        <v/>
      </c>
      <c r="L17" s="43" t="str">
        <f t="array" ref="L17">IF(COUNTIF($J$6:$J$207,"?*")&lt;ROW(J17)-5,"",INDEX(J:J,SMALL(IF(J$6:J$207&lt;&gt;"",ROW(J$6:J$207)),ROWS(J$6:J17))))</f>
        <v/>
      </c>
      <c r="M17" s="43" t="str">
        <f t="array" ref="M17">IF(COUNTIF($J$6:$J$207,"?*")&lt;ROW(K17)-5,"",INDEX(K:K,SMALL(IF(K$6:K$207&lt;&gt;"",ROW(K$6:K$207)),ROWS(K$6:K17))))</f>
        <v/>
      </c>
    </row>
    <row r="18" spans="2:13" x14ac:dyDescent="0.25">
      <c r="B18" s="79" t="str">
        <f t="shared" si="0"/>
        <v/>
      </c>
      <c r="C18" s="123" t="str">
        <f t="shared" si="0"/>
        <v/>
      </c>
      <c r="D18" s="38"/>
      <c r="E18" s="35"/>
      <c r="F18" s="39"/>
      <c r="G18" s="39"/>
      <c r="H18" s="40"/>
      <c r="J18" s="9" t="str">
        <f>IF(AND('Covered Services'!Q22&lt;&gt;1,'Covered Services'!E22="OutPt, OON",'Covered Services'!B22&gt;0),'Covered Services'!B22,"")</f>
        <v/>
      </c>
      <c r="K18" s="76" t="str">
        <f>IF(J18="","",'Covered Services'!D22)</f>
        <v/>
      </c>
      <c r="L18" s="43" t="str">
        <f t="array" ref="L18">IF(COUNTIF($J$6:$J$207,"?*")&lt;ROW(J18)-5,"",INDEX(J:J,SMALL(IF(J$6:J$207&lt;&gt;"",ROW(J$6:J$207)),ROWS(J$6:J18))))</f>
        <v/>
      </c>
      <c r="M18" s="43" t="str">
        <f t="array" ref="M18">IF(COUNTIF($J$6:$J$207,"?*")&lt;ROW(K18)-5,"",INDEX(K:K,SMALL(IF(K$6:K$207&lt;&gt;"",ROW(K$6:K$207)),ROWS(K$6:K18))))</f>
        <v/>
      </c>
    </row>
    <row r="19" spans="2:13" x14ac:dyDescent="0.25">
      <c r="B19" s="79" t="str">
        <f t="shared" si="0"/>
        <v/>
      </c>
      <c r="C19" s="123" t="str">
        <f t="shared" si="0"/>
        <v/>
      </c>
      <c r="D19" s="38"/>
      <c r="E19" s="35"/>
      <c r="F19" s="39"/>
      <c r="G19" s="39"/>
      <c r="H19" s="40"/>
      <c r="J19" s="9" t="str">
        <f>IF(AND('Covered Services'!Q23&lt;&gt;1,'Covered Services'!E23="OutPt, OON",'Covered Services'!B23&gt;0),'Covered Services'!B23,"")</f>
        <v/>
      </c>
      <c r="K19" s="76" t="str">
        <f>IF(J19="","",'Covered Services'!D23)</f>
        <v/>
      </c>
      <c r="L19" s="43" t="str">
        <f t="array" ref="L19">IF(COUNTIF($J$6:$J$207,"?*")&lt;ROW(J19)-5,"",INDEX(J:J,SMALL(IF(J$6:J$207&lt;&gt;"",ROW(J$6:J$207)),ROWS(J$6:J19))))</f>
        <v/>
      </c>
      <c r="M19" s="43" t="str">
        <f t="array" ref="M19">IF(COUNTIF($J$6:$J$207,"?*")&lt;ROW(K19)-5,"",INDEX(K:K,SMALL(IF(K$6:K$207&lt;&gt;"",ROW(K$6:K$207)),ROWS(K$6:K19))))</f>
        <v/>
      </c>
    </row>
    <row r="20" spans="2:13" x14ac:dyDescent="0.25">
      <c r="B20" s="79" t="str">
        <f t="shared" si="0"/>
        <v/>
      </c>
      <c r="C20" s="123" t="str">
        <f t="shared" si="0"/>
        <v/>
      </c>
      <c r="D20" s="38"/>
      <c r="E20" s="35"/>
      <c r="F20" s="39"/>
      <c r="G20" s="39"/>
      <c r="H20" s="40"/>
      <c r="J20" s="9" t="str">
        <f>IF(AND('Covered Services'!Q24&lt;&gt;1,'Covered Services'!E24="OutPt, OON",'Covered Services'!B24&gt;0),'Covered Services'!B24,"")</f>
        <v/>
      </c>
      <c r="K20" s="76" t="str">
        <f>IF(J20="","",'Covered Services'!D24)</f>
        <v/>
      </c>
      <c r="L20" s="43" t="str">
        <f t="array" ref="L20">IF(COUNTIF($J$6:$J$207,"?*")&lt;ROW(J20)-5,"",INDEX(J:J,SMALL(IF(J$6:J$207&lt;&gt;"",ROW(J$6:J$207)),ROWS(J$6:J20))))</f>
        <v/>
      </c>
      <c r="M20" s="43" t="str">
        <f t="array" ref="M20">IF(COUNTIF($J$6:$J$207,"?*")&lt;ROW(K20)-5,"",INDEX(K:K,SMALL(IF(K$6:K$207&lt;&gt;"",ROW(K$6:K$207)),ROWS(K$6:K20))))</f>
        <v/>
      </c>
    </row>
    <row r="21" spans="2:13" x14ac:dyDescent="0.25">
      <c r="B21" s="79" t="str">
        <f t="shared" si="0"/>
        <v/>
      </c>
      <c r="C21" s="123" t="str">
        <f t="shared" si="0"/>
        <v/>
      </c>
      <c r="D21" s="38"/>
      <c r="E21" s="35"/>
      <c r="F21" s="39"/>
      <c r="G21" s="39"/>
      <c r="H21" s="40"/>
      <c r="J21" s="9" t="str">
        <f>IF(AND('Covered Services'!Q25&lt;&gt;1,'Covered Services'!E25="OutPt, OON",'Covered Services'!B25&gt;0),'Covered Services'!B25,"")</f>
        <v/>
      </c>
      <c r="K21" s="76" t="str">
        <f>IF(J21="","",'Covered Services'!D25)</f>
        <v/>
      </c>
      <c r="L21" s="43" t="str">
        <f t="array" ref="L21">IF(COUNTIF($J$6:$J$207,"?*")&lt;ROW(J21)-5,"",INDEX(J:J,SMALL(IF(J$6:J$207&lt;&gt;"",ROW(J$6:J$207)),ROWS(J$6:J21))))</f>
        <v/>
      </c>
      <c r="M21" s="43" t="str">
        <f t="array" ref="M21">IF(COUNTIF($J$6:$J$207,"?*")&lt;ROW(K21)-5,"",INDEX(K:K,SMALL(IF(K$6:K$207&lt;&gt;"",ROW(K$6:K$207)),ROWS(K$6:K21))))</f>
        <v/>
      </c>
    </row>
    <row r="22" spans="2:13" x14ac:dyDescent="0.25">
      <c r="B22" s="79" t="str">
        <f t="shared" si="0"/>
        <v/>
      </c>
      <c r="C22" s="123" t="str">
        <f t="shared" si="0"/>
        <v/>
      </c>
      <c r="D22" s="38"/>
      <c r="E22" s="35"/>
      <c r="F22" s="39"/>
      <c r="G22" s="39"/>
      <c r="H22" s="40"/>
      <c r="J22" s="9" t="str">
        <f>IF(AND('Covered Services'!Q26&lt;&gt;1,'Covered Services'!E26="OutPt, OON",'Covered Services'!B26&gt;0),'Covered Services'!B26,"")</f>
        <v/>
      </c>
      <c r="K22" s="76" t="str">
        <f>IF(J22="","",'Covered Services'!D26)</f>
        <v/>
      </c>
      <c r="L22" s="43" t="str">
        <f t="array" ref="L22">IF(COUNTIF($J$6:$J$207,"?*")&lt;ROW(J22)-5,"",INDEX(J:J,SMALL(IF(J$6:J$207&lt;&gt;"",ROW(J$6:J$207)),ROWS(J$6:J22))))</f>
        <v/>
      </c>
      <c r="M22" s="43" t="str">
        <f t="array" ref="M22">IF(COUNTIF($J$6:$J$207,"?*")&lt;ROW(K22)-5,"",INDEX(K:K,SMALL(IF(K$6:K$207&lt;&gt;"",ROW(K$6:K$207)),ROWS(K$6:K22))))</f>
        <v/>
      </c>
    </row>
    <row r="23" spans="2:13" x14ac:dyDescent="0.25">
      <c r="B23" s="79" t="str">
        <f t="shared" si="0"/>
        <v/>
      </c>
      <c r="C23" s="123" t="str">
        <f t="shared" si="0"/>
        <v/>
      </c>
      <c r="D23" s="38"/>
      <c r="E23" s="35"/>
      <c r="F23" s="39"/>
      <c r="G23" s="39"/>
      <c r="H23" s="40"/>
      <c r="J23" s="9" t="str">
        <f>IF(AND('Covered Services'!Q27&lt;&gt;1,'Covered Services'!E27="OutPt, OON",'Covered Services'!B27&gt;0),'Covered Services'!B27,"")</f>
        <v/>
      </c>
      <c r="K23" s="76" t="str">
        <f>IF(J23="","",'Covered Services'!D27)</f>
        <v/>
      </c>
      <c r="L23" s="43" t="str">
        <f t="array" ref="L23">IF(COUNTIF($J$6:$J$207,"?*")&lt;ROW(J23)-5,"",INDEX(J:J,SMALL(IF(J$6:J$207&lt;&gt;"",ROW(J$6:J$207)),ROWS(J$6:J23))))</f>
        <v/>
      </c>
      <c r="M23" s="43" t="str">
        <f t="array" ref="M23">IF(COUNTIF($J$6:$J$207,"?*")&lt;ROW(K23)-5,"",INDEX(K:K,SMALL(IF(K$6:K$207&lt;&gt;"",ROW(K$6:K$207)),ROWS(K$6:K23))))</f>
        <v/>
      </c>
    </row>
    <row r="24" spans="2:13" x14ac:dyDescent="0.25">
      <c r="B24" s="79" t="str">
        <f t="shared" si="0"/>
        <v/>
      </c>
      <c r="C24" s="123" t="str">
        <f t="shared" si="0"/>
        <v/>
      </c>
      <c r="D24" s="38"/>
      <c r="E24" s="35"/>
      <c r="F24" s="39"/>
      <c r="G24" s="39"/>
      <c r="H24" s="40"/>
      <c r="J24" s="9" t="str">
        <f>IF(AND('Covered Services'!Q28&lt;&gt;1,'Covered Services'!E28="OutPt, OON",'Covered Services'!B28&gt;0),'Covered Services'!B28,"")</f>
        <v/>
      </c>
      <c r="K24" s="76" t="str">
        <f>IF(J24="","",'Covered Services'!D28)</f>
        <v/>
      </c>
      <c r="L24" s="43" t="str">
        <f t="array" ref="L24">IF(COUNTIF($J$6:$J$207,"?*")&lt;ROW(J24)-5,"",INDEX(J:J,SMALL(IF(J$6:J$207&lt;&gt;"",ROW(J$6:J$207)),ROWS(J$6:J24))))</f>
        <v/>
      </c>
      <c r="M24" s="43" t="str">
        <f t="array" ref="M24">IF(COUNTIF($J$6:$J$207,"?*")&lt;ROW(K24)-5,"",INDEX(K:K,SMALL(IF(K$6:K$207&lt;&gt;"",ROW(K$6:K$207)),ROWS(K$6:K24))))</f>
        <v/>
      </c>
    </row>
    <row r="25" spans="2:13" x14ac:dyDescent="0.25">
      <c r="B25" s="79" t="str">
        <f t="shared" si="0"/>
        <v/>
      </c>
      <c r="C25" s="123" t="str">
        <f t="shared" si="0"/>
        <v/>
      </c>
      <c r="D25" s="38"/>
      <c r="E25" s="35"/>
      <c r="F25" s="39"/>
      <c r="G25" s="39"/>
      <c r="H25" s="40"/>
      <c r="J25" s="9" t="str">
        <f>IF(AND('Covered Services'!Q29&lt;&gt;1,'Covered Services'!E29="OutPt, OON",'Covered Services'!B29&gt;0),'Covered Services'!B29,"")</f>
        <v/>
      </c>
      <c r="K25" s="76" t="str">
        <f>IF(J25="","",'Covered Services'!D29)</f>
        <v/>
      </c>
      <c r="L25" s="43" t="str">
        <f t="array" ref="L25">IF(COUNTIF($J$6:$J$207,"?*")&lt;ROW(J25)-5,"",INDEX(J:J,SMALL(IF(J$6:J$207&lt;&gt;"",ROW(J$6:J$207)),ROWS(J$6:J25))))</f>
        <v/>
      </c>
      <c r="M25" s="43" t="str">
        <f t="array" ref="M25">IF(COUNTIF($J$6:$J$207,"?*")&lt;ROW(K25)-5,"",INDEX(K:K,SMALL(IF(K$6:K$207&lt;&gt;"",ROW(K$6:K$207)),ROWS(K$6:K25))))</f>
        <v/>
      </c>
    </row>
    <row r="26" spans="2:13" x14ac:dyDescent="0.25">
      <c r="B26" s="79" t="str">
        <f t="shared" si="0"/>
        <v/>
      </c>
      <c r="C26" s="123" t="str">
        <f t="shared" si="0"/>
        <v/>
      </c>
      <c r="D26" s="38"/>
      <c r="E26" s="35"/>
      <c r="F26" s="39"/>
      <c r="G26" s="39"/>
      <c r="H26" s="40"/>
      <c r="J26" s="9" t="str">
        <f>IF(AND('Covered Services'!Q30&lt;&gt;1,'Covered Services'!E30="OutPt, OON",'Covered Services'!B30&gt;0),'Covered Services'!B30,"")</f>
        <v/>
      </c>
      <c r="K26" s="76" t="str">
        <f>IF(J26="","",'Covered Services'!D30)</f>
        <v/>
      </c>
      <c r="L26" s="43" t="str">
        <f t="array" ref="L26">IF(COUNTIF($J$6:$J$207,"?*")&lt;ROW(J26)-5,"",INDEX(J:J,SMALL(IF(J$6:J$207&lt;&gt;"",ROW(J$6:J$207)),ROWS(J$6:J26))))</f>
        <v/>
      </c>
      <c r="M26" s="43" t="str">
        <f t="array" ref="M26">IF(COUNTIF($J$6:$J$207,"?*")&lt;ROW(K26)-5,"",INDEX(K:K,SMALL(IF(K$6:K$207&lt;&gt;"",ROW(K$6:K$207)),ROWS(K$6:K26))))</f>
        <v/>
      </c>
    </row>
    <row r="27" spans="2:13" x14ac:dyDescent="0.25">
      <c r="B27" s="79" t="str">
        <f t="shared" ref="B27:B28" si="1">L27</f>
        <v/>
      </c>
      <c r="C27" s="123" t="str">
        <f t="shared" ref="C27:C28" si="2">M27</f>
        <v/>
      </c>
      <c r="D27" s="38"/>
      <c r="E27" s="35"/>
      <c r="F27" s="39"/>
      <c r="G27" s="39"/>
      <c r="H27" s="40"/>
      <c r="J27" s="9" t="str">
        <f>IF(AND('Covered Services'!Q31&lt;&gt;1,'Covered Services'!E31="OutPt, OON",'Covered Services'!B31&gt;0),'Covered Services'!B31,"")</f>
        <v/>
      </c>
      <c r="K27" s="76" t="str">
        <f>IF(J27="","",'Covered Services'!D31)</f>
        <v/>
      </c>
      <c r="L27" s="43" t="str">
        <f t="array" ref="L27">IF(COUNTIF($J$6:$J$207,"?*")&lt;ROW(J27)-5,"",INDEX(J:J,SMALL(IF(J$6:J$207&lt;&gt;"",ROW(J$6:J$207)),ROWS(J$6:J27))))</f>
        <v/>
      </c>
      <c r="M27" s="43" t="str">
        <f t="array" ref="M27">IF(COUNTIF($J$6:$J$207,"?*")&lt;ROW(K27)-5,"",INDEX(K:K,SMALL(IF(K$6:K$207&lt;&gt;"",ROW(K$6:K$207)),ROWS(K$6:K27))))</f>
        <v/>
      </c>
    </row>
    <row r="28" spans="2:13" x14ac:dyDescent="0.25">
      <c r="B28" s="79" t="str">
        <f t="shared" si="1"/>
        <v/>
      </c>
      <c r="C28" s="123" t="str">
        <f t="shared" si="2"/>
        <v/>
      </c>
      <c r="D28" s="38"/>
      <c r="E28" s="35"/>
      <c r="F28" s="39"/>
      <c r="G28" s="39"/>
      <c r="H28" s="40"/>
      <c r="J28" s="9" t="str">
        <f>IF(AND('Covered Services'!Q32&lt;&gt;1,'Covered Services'!E32="OutPt, OON",'Covered Services'!B32&gt;0),'Covered Services'!B32,"")</f>
        <v/>
      </c>
      <c r="K28" s="76" t="str">
        <f>IF(J28="","",'Covered Services'!D32)</f>
        <v/>
      </c>
      <c r="L28" s="43" t="str">
        <f t="array" ref="L28">IF(COUNTIF($J$6:$J$207,"?*")&lt;ROW(J28)-5,"",INDEX(J:J,SMALL(IF(J$6:J$207&lt;&gt;"",ROW(J$6:J$207)),ROWS(J$6:J28))))</f>
        <v/>
      </c>
      <c r="M28" s="43" t="str">
        <f t="array" ref="M28">IF(COUNTIF($J$6:$J$207,"?*")&lt;ROW(K28)-5,"",INDEX(K:K,SMALL(IF(K$6:K$207&lt;&gt;"",ROW(K$6:K$207)),ROWS(K$6:K28))))</f>
        <v/>
      </c>
    </row>
    <row r="29" spans="2:13" x14ac:dyDescent="0.25">
      <c r="B29" s="79" t="str">
        <f t="shared" ref="B29:C61" si="3">L29</f>
        <v/>
      </c>
      <c r="C29" s="123" t="str">
        <f t="shared" si="3"/>
        <v/>
      </c>
      <c r="D29" s="38"/>
      <c r="E29" s="35"/>
      <c r="F29" s="39"/>
      <c r="G29" s="39"/>
      <c r="H29" s="40"/>
      <c r="J29" s="9" t="str">
        <f>IF(AND('Covered Services'!Q33&lt;&gt;1,'Covered Services'!E33="OutPt, OON",'Covered Services'!B33&gt;0),'Covered Services'!B33,"")</f>
        <v/>
      </c>
      <c r="K29" s="76" t="str">
        <f>IF(J29="","",'Covered Services'!D33)</f>
        <v/>
      </c>
      <c r="L29" s="43" t="str">
        <f t="array" ref="L29">IF(COUNTIF($J$6:$J$207,"?*")&lt;ROW(J29)-5,"",INDEX(J:J,SMALL(IF(J$6:J$207&lt;&gt;"",ROW(J$6:J$207)),ROWS(J$6:J29))))</f>
        <v/>
      </c>
      <c r="M29" s="43" t="str">
        <f t="array" ref="M29">IF(COUNTIF($J$6:$J$207,"?*")&lt;ROW(K29)-5,"",INDEX(K:K,SMALL(IF(K$6:K$207&lt;&gt;"",ROW(K$6:K$207)),ROWS(K$6:K29))))</f>
        <v/>
      </c>
    </row>
    <row r="30" spans="2:13" x14ac:dyDescent="0.25">
      <c r="B30" s="79" t="str">
        <f t="shared" si="3"/>
        <v/>
      </c>
      <c r="C30" s="123" t="str">
        <f t="shared" si="3"/>
        <v/>
      </c>
      <c r="D30" s="38"/>
      <c r="E30" s="35"/>
      <c r="F30" s="39"/>
      <c r="G30" s="39"/>
      <c r="H30" s="40"/>
      <c r="J30" s="9" t="str">
        <f>IF(AND('Covered Services'!Q34&lt;&gt;1,'Covered Services'!E34="OutPt, OON",'Covered Services'!B34&gt;0),'Covered Services'!B34,"")</f>
        <v/>
      </c>
      <c r="K30" s="76" t="str">
        <f>IF(J30="","",'Covered Services'!D34)</f>
        <v/>
      </c>
      <c r="L30" s="43" t="str">
        <f t="array" ref="L30">IF(COUNTIF($J$6:$J$207,"?*")&lt;ROW(J30)-5,"",INDEX(J:J,SMALL(IF(J$6:J$207&lt;&gt;"",ROW(J$6:J$207)),ROWS(J$6:J30))))</f>
        <v/>
      </c>
      <c r="M30" s="43" t="str">
        <f t="array" ref="M30">IF(COUNTIF($J$6:$J$207,"?*")&lt;ROW(K30)-5,"",INDEX(K:K,SMALL(IF(K$6:K$207&lt;&gt;"",ROW(K$6:K$207)),ROWS(K$6:K30))))</f>
        <v/>
      </c>
    </row>
    <row r="31" spans="2:13" x14ac:dyDescent="0.25">
      <c r="B31" s="79" t="str">
        <f t="shared" si="3"/>
        <v/>
      </c>
      <c r="C31" s="123" t="str">
        <f t="shared" si="3"/>
        <v/>
      </c>
      <c r="D31" s="38"/>
      <c r="E31" s="35"/>
      <c r="F31" s="39"/>
      <c r="G31" s="39"/>
      <c r="H31" s="40"/>
      <c r="J31" s="9" t="str">
        <f>IF(AND('Covered Services'!Q35&lt;&gt;1,'Covered Services'!E35="OutPt, OON",'Covered Services'!B35&gt;0),'Covered Services'!B35,"")</f>
        <v/>
      </c>
      <c r="K31" s="76" t="str">
        <f>IF(J31="","",'Covered Services'!D35)</f>
        <v/>
      </c>
      <c r="L31" s="43" t="str">
        <f t="array" ref="L31">IF(COUNTIF($J$6:$J$207,"?*")&lt;ROW(J31)-5,"",INDEX(J:J,SMALL(IF(J$6:J$207&lt;&gt;"",ROW(J$6:J$207)),ROWS(J$6:J31))))</f>
        <v/>
      </c>
      <c r="M31" s="43" t="str">
        <f t="array" ref="M31">IF(COUNTIF($J$6:$J$207,"?*")&lt;ROW(K31)-5,"",INDEX(K:K,SMALL(IF(K$6:K$207&lt;&gt;"",ROW(K$6:K$207)),ROWS(K$6:K31))))</f>
        <v/>
      </c>
    </row>
    <row r="32" spans="2:13" x14ac:dyDescent="0.25">
      <c r="B32" s="79" t="str">
        <f t="shared" si="3"/>
        <v/>
      </c>
      <c r="C32" s="123" t="str">
        <f t="shared" si="3"/>
        <v/>
      </c>
      <c r="D32" s="38"/>
      <c r="E32" s="35"/>
      <c r="F32" s="39"/>
      <c r="G32" s="39"/>
      <c r="H32" s="40"/>
      <c r="J32" s="9" t="str">
        <f>IF(AND('Covered Services'!Q36&lt;&gt;1,'Covered Services'!E36="OutPt, OON",'Covered Services'!B36&gt;0),'Covered Services'!B36,"")</f>
        <v/>
      </c>
      <c r="K32" s="76" t="str">
        <f>IF(J32="","",'Covered Services'!D36)</f>
        <v/>
      </c>
      <c r="L32" s="43" t="str">
        <f t="array" ref="L32">IF(COUNTIF($J$6:$J$207,"?*")&lt;ROW(J32)-5,"",INDEX(J:J,SMALL(IF(J$6:J$207&lt;&gt;"",ROW(J$6:J$207)),ROWS(J$6:J32))))</f>
        <v/>
      </c>
      <c r="M32" s="43" t="str">
        <f t="array" ref="M32">IF(COUNTIF($J$6:$J$207,"?*")&lt;ROW(K32)-5,"",INDEX(K:K,SMALL(IF(K$6:K$207&lt;&gt;"",ROW(K$6:K$207)),ROWS(K$6:K32))))</f>
        <v/>
      </c>
    </row>
    <row r="33" spans="2:13" x14ac:dyDescent="0.25">
      <c r="B33" s="79" t="str">
        <f t="shared" si="3"/>
        <v/>
      </c>
      <c r="C33" s="123" t="str">
        <f t="shared" si="3"/>
        <v/>
      </c>
      <c r="D33" s="38"/>
      <c r="E33" s="35"/>
      <c r="F33" s="39"/>
      <c r="G33" s="39"/>
      <c r="H33" s="40"/>
      <c r="J33" s="9" t="str">
        <f>IF(AND('Covered Services'!Q37&lt;&gt;1,'Covered Services'!E37="OutPt, OON",'Covered Services'!B37&gt;0),'Covered Services'!B37,"")</f>
        <v/>
      </c>
      <c r="K33" s="76" t="str">
        <f>IF(J33="","",'Covered Services'!D37)</f>
        <v/>
      </c>
      <c r="L33" s="43" t="str">
        <f t="array" ref="L33">IF(COUNTIF($J$6:$J$207,"?*")&lt;ROW(J33)-5,"",INDEX(J:J,SMALL(IF(J$6:J$207&lt;&gt;"",ROW(J$6:J$207)),ROWS(J$6:J33))))</f>
        <v/>
      </c>
      <c r="M33" s="43" t="str">
        <f t="array" ref="M33">IF(COUNTIF($J$6:$J$207,"?*")&lt;ROW(K33)-5,"",INDEX(K:K,SMALL(IF(K$6:K$207&lt;&gt;"",ROW(K$6:K$207)),ROWS(K$6:K33))))</f>
        <v/>
      </c>
    </row>
    <row r="34" spans="2:13" x14ac:dyDescent="0.25">
      <c r="B34" s="79" t="str">
        <f t="shared" si="3"/>
        <v/>
      </c>
      <c r="C34" s="123" t="str">
        <f t="shared" si="3"/>
        <v/>
      </c>
      <c r="D34" s="38"/>
      <c r="E34" s="35"/>
      <c r="F34" s="39"/>
      <c r="G34" s="39"/>
      <c r="H34" s="40"/>
      <c r="J34" s="9" t="str">
        <f>IF(AND('Covered Services'!Q38&lt;&gt;1,'Covered Services'!E38="OutPt, OON",'Covered Services'!B38&gt;0),'Covered Services'!B38,"")</f>
        <v/>
      </c>
      <c r="K34" s="76" t="str">
        <f>IF(J34="","",'Covered Services'!D38)</f>
        <v/>
      </c>
      <c r="L34" s="43" t="str">
        <f t="array" ref="L34">IF(COUNTIF($J$6:$J$207,"?*")&lt;ROW(J34)-5,"",INDEX(J:J,SMALL(IF(J$6:J$207&lt;&gt;"",ROW(J$6:J$207)),ROWS(J$6:J34))))</f>
        <v/>
      </c>
      <c r="M34" s="43" t="str">
        <f t="array" ref="M34">IF(COUNTIF($J$6:$J$207,"?*")&lt;ROW(K34)-5,"",INDEX(K:K,SMALL(IF(K$6:K$207&lt;&gt;"",ROW(K$6:K$207)),ROWS(K$6:K34))))</f>
        <v/>
      </c>
    </row>
    <row r="35" spans="2:13" x14ac:dyDescent="0.25">
      <c r="B35" s="79" t="str">
        <f t="shared" si="3"/>
        <v/>
      </c>
      <c r="C35" s="123" t="str">
        <f t="shared" si="3"/>
        <v/>
      </c>
      <c r="D35" s="38"/>
      <c r="E35" s="35"/>
      <c r="F35" s="39"/>
      <c r="G35" s="39"/>
      <c r="H35" s="40"/>
      <c r="J35" s="9" t="str">
        <f>IF(AND('Covered Services'!Q39&lt;&gt;1,'Covered Services'!E39="OutPt, OON",'Covered Services'!B39&gt;0),'Covered Services'!B39,"")</f>
        <v/>
      </c>
      <c r="K35" s="76" t="str">
        <f>IF(J35="","",'Covered Services'!D39)</f>
        <v/>
      </c>
      <c r="L35" s="43" t="str">
        <f t="array" ref="L35">IF(COUNTIF($J$6:$J$207,"?*")&lt;ROW(J35)-5,"",INDEX(J:J,SMALL(IF(J$6:J$207&lt;&gt;"",ROW(J$6:J$207)),ROWS(J$6:J35))))</f>
        <v/>
      </c>
      <c r="M35" s="43" t="str">
        <f t="array" ref="M35">IF(COUNTIF($J$6:$J$207,"?*")&lt;ROW(K35)-5,"",INDEX(K:K,SMALL(IF(K$6:K$207&lt;&gt;"",ROW(K$6:K$207)),ROWS(K$6:K35))))</f>
        <v/>
      </c>
    </row>
    <row r="36" spans="2:13" x14ac:dyDescent="0.25">
      <c r="B36" s="79" t="str">
        <f t="shared" si="3"/>
        <v/>
      </c>
      <c r="C36" s="123" t="str">
        <f t="shared" si="3"/>
        <v/>
      </c>
      <c r="D36" s="38"/>
      <c r="E36" s="35"/>
      <c r="F36" s="39"/>
      <c r="G36" s="39"/>
      <c r="H36" s="40"/>
      <c r="J36" s="9" t="str">
        <f>IF(AND('Covered Services'!Q40&lt;&gt;1,'Covered Services'!E40="OutPt, OON",'Covered Services'!B40&gt;0),'Covered Services'!B40,"")</f>
        <v/>
      </c>
      <c r="K36" s="76" t="str">
        <f>IF(J36="","",'Covered Services'!D40)</f>
        <v/>
      </c>
      <c r="L36" s="43" t="str">
        <f t="array" ref="L36">IF(COUNTIF($J$6:$J$207,"?*")&lt;ROW(J36)-5,"",INDEX(J:J,SMALL(IF(J$6:J$207&lt;&gt;"",ROW(J$6:J$207)),ROWS(J$6:J36))))</f>
        <v/>
      </c>
      <c r="M36" s="43" t="str">
        <f t="array" ref="M36">IF(COUNTIF($J$6:$J$207,"?*")&lt;ROW(K36)-5,"",INDEX(K:K,SMALL(IF(K$6:K$207&lt;&gt;"",ROW(K$6:K$207)),ROWS(K$6:K36))))</f>
        <v/>
      </c>
    </row>
    <row r="37" spans="2:13" x14ac:dyDescent="0.25">
      <c r="B37" s="79" t="str">
        <f t="shared" si="3"/>
        <v/>
      </c>
      <c r="C37" s="123" t="str">
        <f t="shared" si="3"/>
        <v/>
      </c>
      <c r="D37" s="38"/>
      <c r="E37" s="35"/>
      <c r="F37" s="39"/>
      <c r="G37" s="39"/>
      <c r="H37" s="40"/>
      <c r="J37" s="9" t="str">
        <f>IF(AND('Covered Services'!Q41&lt;&gt;1,'Covered Services'!E41="OutPt, OON",'Covered Services'!B41&gt;0),'Covered Services'!B41,"")</f>
        <v/>
      </c>
      <c r="K37" s="76" t="str">
        <f>IF(J37="","",'Covered Services'!D41)</f>
        <v/>
      </c>
      <c r="L37" s="43" t="str">
        <f t="array" ref="L37">IF(COUNTIF($J$6:$J$207,"?*")&lt;ROW(J37)-5,"",INDEX(J:J,SMALL(IF(J$6:J$207&lt;&gt;"",ROW(J$6:J$207)),ROWS(J$6:J37))))</f>
        <v/>
      </c>
      <c r="M37" s="43" t="str">
        <f t="array" ref="M37">IF(COUNTIF($J$6:$J$207,"?*")&lt;ROW(K37)-5,"",INDEX(K:K,SMALL(IF(K$6:K$207&lt;&gt;"",ROW(K$6:K$207)),ROWS(K$6:K37))))</f>
        <v/>
      </c>
    </row>
    <row r="38" spans="2:13" x14ac:dyDescent="0.25">
      <c r="B38" s="79" t="str">
        <f t="shared" si="3"/>
        <v/>
      </c>
      <c r="C38" s="123" t="str">
        <f t="shared" si="3"/>
        <v/>
      </c>
      <c r="D38" s="38"/>
      <c r="E38" s="35"/>
      <c r="F38" s="39"/>
      <c r="G38" s="39"/>
      <c r="H38" s="40"/>
      <c r="J38" s="9" t="str">
        <f>IF(AND('Covered Services'!Q42&lt;&gt;1,'Covered Services'!E42="OutPt, OON",'Covered Services'!B42&gt;0),'Covered Services'!B42,"")</f>
        <v/>
      </c>
      <c r="K38" s="76" t="str">
        <f>IF(J38="","",'Covered Services'!D42)</f>
        <v/>
      </c>
      <c r="L38" s="43" t="str">
        <f t="array" ref="L38">IF(COUNTIF($J$6:$J$207,"?*")&lt;ROW(J38)-5,"",INDEX(J:J,SMALL(IF(J$6:J$207&lt;&gt;"",ROW(J$6:J$207)),ROWS(J$6:J38))))</f>
        <v/>
      </c>
      <c r="M38" s="43" t="str">
        <f t="array" ref="M38">IF(COUNTIF($J$6:$J$207,"?*")&lt;ROW(K38)-5,"",INDEX(K:K,SMALL(IF(K$6:K$207&lt;&gt;"",ROW(K$6:K$207)),ROWS(K$6:K38))))</f>
        <v/>
      </c>
    </row>
    <row r="39" spans="2:13" x14ac:dyDescent="0.25">
      <c r="B39" s="79" t="str">
        <f t="shared" si="3"/>
        <v/>
      </c>
      <c r="C39" s="123" t="str">
        <f t="shared" si="3"/>
        <v/>
      </c>
      <c r="D39" s="38"/>
      <c r="E39" s="35"/>
      <c r="F39" s="39"/>
      <c r="G39" s="39"/>
      <c r="H39" s="40"/>
      <c r="J39" s="9" t="str">
        <f>IF(AND('Covered Services'!Q43&lt;&gt;1,'Covered Services'!E43="OutPt, OON",'Covered Services'!B43&gt;0),'Covered Services'!B43,"")</f>
        <v/>
      </c>
      <c r="K39" s="76" t="str">
        <f>IF(J39="","",'Covered Services'!D43)</f>
        <v/>
      </c>
      <c r="L39" s="43" t="str">
        <f t="array" ref="L39">IF(COUNTIF($J$6:$J$207,"?*")&lt;ROW(J39)-5,"",INDEX(J:J,SMALL(IF(J$6:J$207&lt;&gt;"",ROW(J$6:J$207)),ROWS(J$6:J39))))</f>
        <v/>
      </c>
      <c r="M39" s="43" t="str">
        <f t="array" ref="M39">IF(COUNTIF($J$6:$J$207,"?*")&lt;ROW(K39)-5,"",INDEX(K:K,SMALL(IF(K$6:K$207&lt;&gt;"",ROW(K$6:K$207)),ROWS(K$6:K39))))</f>
        <v/>
      </c>
    </row>
    <row r="40" spans="2:13" x14ac:dyDescent="0.25">
      <c r="B40" s="79" t="str">
        <f t="shared" si="3"/>
        <v/>
      </c>
      <c r="C40" s="123" t="str">
        <f t="shared" si="3"/>
        <v/>
      </c>
      <c r="D40" s="38"/>
      <c r="E40" s="35"/>
      <c r="F40" s="39"/>
      <c r="G40" s="39"/>
      <c r="H40" s="40"/>
      <c r="J40" s="9" t="str">
        <f>IF(AND('Covered Services'!Q44&lt;&gt;1,'Covered Services'!E44="OutPt, OON",'Covered Services'!B44&gt;0),'Covered Services'!B44,"")</f>
        <v/>
      </c>
      <c r="K40" s="76" t="str">
        <f>IF(J40="","",'Covered Services'!D44)</f>
        <v/>
      </c>
      <c r="L40" s="43" t="str">
        <f t="array" ref="L40">IF(COUNTIF($J$6:$J$207,"?*")&lt;ROW(J40)-5,"",INDEX(J:J,SMALL(IF(J$6:J$207&lt;&gt;"",ROW(J$6:J$207)),ROWS(J$6:J40))))</f>
        <v/>
      </c>
      <c r="M40" s="43" t="str">
        <f t="array" ref="M40">IF(COUNTIF($J$6:$J$207,"?*")&lt;ROW(K40)-5,"",INDEX(K:K,SMALL(IF(K$6:K$207&lt;&gt;"",ROW(K$6:K$207)),ROWS(K$6:K40))))</f>
        <v/>
      </c>
    </row>
    <row r="41" spans="2:13" x14ac:dyDescent="0.25">
      <c r="B41" s="79" t="str">
        <f t="shared" si="3"/>
        <v/>
      </c>
      <c r="C41" s="123" t="str">
        <f t="shared" si="3"/>
        <v/>
      </c>
      <c r="D41" s="38"/>
      <c r="E41" s="35"/>
      <c r="F41" s="39"/>
      <c r="G41" s="39"/>
      <c r="H41" s="40"/>
      <c r="J41" s="9" t="str">
        <f>IF(AND('Covered Services'!Q45&lt;&gt;1,'Covered Services'!E45="OutPt, OON",'Covered Services'!B45&gt;0),'Covered Services'!B45,"")</f>
        <v/>
      </c>
      <c r="K41" s="76" t="str">
        <f>IF(J41="","",'Covered Services'!D45)</f>
        <v/>
      </c>
      <c r="L41" s="43" t="str">
        <f t="array" ref="L41">IF(COUNTIF($J$6:$J$207,"?*")&lt;ROW(J41)-5,"",INDEX(J:J,SMALL(IF(J$6:J$207&lt;&gt;"",ROW(J$6:J$207)),ROWS(J$6:J41))))</f>
        <v/>
      </c>
      <c r="M41" s="43" t="str">
        <f t="array" ref="M41">IF(COUNTIF($J$6:$J$207,"?*")&lt;ROW(K41)-5,"",INDEX(K:K,SMALL(IF(K$6:K$207&lt;&gt;"",ROW(K$6:K$207)),ROWS(K$6:K41))))</f>
        <v/>
      </c>
    </row>
    <row r="42" spans="2:13" x14ac:dyDescent="0.25">
      <c r="B42" s="79" t="str">
        <f t="shared" si="3"/>
        <v/>
      </c>
      <c r="C42" s="123" t="str">
        <f t="shared" si="3"/>
        <v/>
      </c>
      <c r="D42" s="38"/>
      <c r="E42" s="35"/>
      <c r="F42" s="39"/>
      <c r="G42" s="39"/>
      <c r="H42" s="40"/>
      <c r="J42" s="9" t="str">
        <f>IF(AND('Covered Services'!Q46&lt;&gt;1,'Covered Services'!E46="OutPt, OON",'Covered Services'!B46&gt;0),'Covered Services'!B46,"")</f>
        <v/>
      </c>
      <c r="K42" s="76" t="str">
        <f>IF(J42="","",'Covered Services'!D46)</f>
        <v/>
      </c>
      <c r="L42" s="43" t="str">
        <f t="array" ref="L42">IF(COUNTIF($J$6:$J$207,"?*")&lt;ROW(J42)-5,"",INDEX(J:J,SMALL(IF(J$6:J$207&lt;&gt;"",ROW(J$6:J$207)),ROWS(J$6:J42))))</f>
        <v/>
      </c>
      <c r="M42" s="43" t="str">
        <f t="array" ref="M42">IF(COUNTIF($J$6:$J$207,"?*")&lt;ROW(K42)-5,"",INDEX(K:K,SMALL(IF(K$6:K$207&lt;&gt;"",ROW(K$6:K$207)),ROWS(K$6:K42))))</f>
        <v/>
      </c>
    </row>
    <row r="43" spans="2:13" x14ac:dyDescent="0.25">
      <c r="B43" s="79" t="str">
        <f t="shared" si="3"/>
        <v/>
      </c>
      <c r="C43" s="123" t="str">
        <f t="shared" si="3"/>
        <v/>
      </c>
      <c r="D43" s="38"/>
      <c r="E43" s="35"/>
      <c r="F43" s="39"/>
      <c r="G43" s="39"/>
      <c r="H43" s="40"/>
      <c r="J43" s="9" t="str">
        <f>IF(AND('Covered Services'!Q47&lt;&gt;1,'Covered Services'!E47="OutPt, OON",'Covered Services'!B47&gt;0),'Covered Services'!B47,"")</f>
        <v/>
      </c>
      <c r="K43" s="76" t="str">
        <f>IF(J43="","",'Covered Services'!D47)</f>
        <v/>
      </c>
      <c r="L43" s="43" t="str">
        <f t="array" ref="L43">IF(COUNTIF($J$6:$J$207,"?*")&lt;ROW(J43)-5,"",INDEX(J:J,SMALL(IF(J$6:J$207&lt;&gt;"",ROW(J$6:J$207)),ROWS(J$6:J43))))</f>
        <v/>
      </c>
      <c r="M43" s="43" t="str">
        <f t="array" ref="M43">IF(COUNTIF($J$6:$J$207,"?*")&lt;ROW(K43)-5,"",INDEX(K:K,SMALL(IF(K$6:K$207&lt;&gt;"",ROW(K$6:K$207)),ROWS(K$6:K43))))</f>
        <v/>
      </c>
    </row>
    <row r="44" spans="2:13" x14ac:dyDescent="0.25">
      <c r="B44" s="79" t="str">
        <f t="shared" si="3"/>
        <v/>
      </c>
      <c r="C44" s="123" t="str">
        <f t="shared" si="3"/>
        <v/>
      </c>
      <c r="D44" s="38"/>
      <c r="E44" s="35"/>
      <c r="F44" s="39"/>
      <c r="G44" s="39"/>
      <c r="H44" s="40"/>
      <c r="J44" s="9" t="str">
        <f>IF(AND('Covered Services'!Q48&lt;&gt;1,'Covered Services'!E48="OutPt, OON",'Covered Services'!B48&gt;0),'Covered Services'!B48,"")</f>
        <v/>
      </c>
      <c r="K44" s="76" t="str">
        <f>IF(J44="","",'Covered Services'!D48)</f>
        <v/>
      </c>
      <c r="L44" s="43" t="str">
        <f t="array" ref="L44">IF(COUNTIF($J$6:$J$207,"?*")&lt;ROW(J44)-5,"",INDEX(J:J,SMALL(IF(J$6:J$207&lt;&gt;"",ROW(J$6:J$207)),ROWS(J$6:J44))))</f>
        <v/>
      </c>
      <c r="M44" s="43" t="str">
        <f t="array" ref="M44">IF(COUNTIF($J$6:$J$207,"?*")&lt;ROW(K44)-5,"",INDEX(K:K,SMALL(IF(K$6:K$207&lt;&gt;"",ROW(K$6:K$207)),ROWS(K$6:K44))))</f>
        <v/>
      </c>
    </row>
    <row r="45" spans="2:13" x14ac:dyDescent="0.25">
      <c r="B45" s="79" t="str">
        <f t="shared" si="3"/>
        <v/>
      </c>
      <c r="C45" s="123" t="str">
        <f t="shared" si="3"/>
        <v/>
      </c>
      <c r="D45" s="38"/>
      <c r="E45" s="35"/>
      <c r="F45" s="39"/>
      <c r="G45" s="39"/>
      <c r="H45" s="40"/>
      <c r="J45" s="9" t="str">
        <f>IF(AND('Covered Services'!Q49&lt;&gt;1,'Covered Services'!E49="OutPt, OON",'Covered Services'!B49&gt;0),'Covered Services'!B49,"")</f>
        <v/>
      </c>
      <c r="K45" s="76" t="str">
        <f>IF(J45="","",'Covered Services'!D49)</f>
        <v/>
      </c>
      <c r="L45" s="43" t="str">
        <f t="array" ref="L45">IF(COUNTIF($J$6:$J$207,"?*")&lt;ROW(J45)-5,"",INDEX(J:J,SMALL(IF(J$6:J$207&lt;&gt;"",ROW(J$6:J$207)),ROWS(J$6:J45))))</f>
        <v/>
      </c>
      <c r="M45" s="43" t="str">
        <f t="array" ref="M45">IF(COUNTIF($J$6:$J$207,"?*")&lt;ROW(K45)-5,"",INDEX(K:K,SMALL(IF(K$6:K$207&lt;&gt;"",ROW(K$6:K$207)),ROWS(K$6:K45))))</f>
        <v/>
      </c>
    </row>
    <row r="46" spans="2:13" x14ac:dyDescent="0.25">
      <c r="B46" s="79" t="str">
        <f t="shared" si="3"/>
        <v/>
      </c>
      <c r="C46" s="123" t="str">
        <f t="shared" si="3"/>
        <v/>
      </c>
      <c r="D46" s="38"/>
      <c r="E46" s="35"/>
      <c r="F46" s="39"/>
      <c r="G46" s="39"/>
      <c r="H46" s="40"/>
      <c r="J46" s="9" t="str">
        <f>IF(AND('Covered Services'!Q50&lt;&gt;1,'Covered Services'!E50="OutPt, OON",'Covered Services'!B50&gt;0),'Covered Services'!B50,"")</f>
        <v/>
      </c>
      <c r="K46" s="76" t="str">
        <f>IF(J46="","",'Covered Services'!D50)</f>
        <v/>
      </c>
      <c r="L46" s="43" t="str">
        <f t="array" ref="L46">IF(COUNTIF($J$6:$J$207,"?*")&lt;ROW(J46)-5,"",INDEX(J:J,SMALL(IF(J$6:J$207&lt;&gt;"",ROW(J$6:J$207)),ROWS(J$6:J46))))</f>
        <v/>
      </c>
      <c r="M46" s="43" t="str">
        <f t="array" ref="M46">IF(COUNTIF($J$6:$J$207,"?*")&lt;ROW(K46)-5,"",INDEX(K:K,SMALL(IF(K$6:K$207&lt;&gt;"",ROW(K$6:K$207)),ROWS(K$6:K46))))</f>
        <v/>
      </c>
    </row>
    <row r="47" spans="2:13" x14ac:dyDescent="0.25">
      <c r="B47" s="79" t="str">
        <f t="shared" si="3"/>
        <v/>
      </c>
      <c r="C47" s="123" t="str">
        <f t="shared" si="3"/>
        <v/>
      </c>
      <c r="D47" s="38"/>
      <c r="E47" s="35"/>
      <c r="F47" s="39"/>
      <c r="G47" s="39"/>
      <c r="H47" s="40"/>
      <c r="J47" s="9" t="str">
        <f>IF(AND('Covered Services'!Q51&lt;&gt;1,'Covered Services'!E51="OutPt, OON",'Covered Services'!B51&gt;0),'Covered Services'!B51,"")</f>
        <v/>
      </c>
      <c r="K47" s="76" t="str">
        <f>IF(J47="","",'Covered Services'!D51)</f>
        <v/>
      </c>
      <c r="L47" s="43" t="str">
        <f t="array" ref="L47">IF(COUNTIF($J$6:$J$207,"?*")&lt;ROW(J47)-5,"",INDEX(J:J,SMALL(IF(J$6:J$207&lt;&gt;"",ROW(J$6:J$207)),ROWS(J$6:J47))))</f>
        <v/>
      </c>
      <c r="M47" s="43" t="str">
        <f t="array" ref="M47">IF(COUNTIF($J$6:$J$207,"?*")&lt;ROW(K47)-5,"",INDEX(K:K,SMALL(IF(K$6:K$207&lt;&gt;"",ROW(K$6:K$207)),ROWS(K$6:K47))))</f>
        <v/>
      </c>
    </row>
    <row r="48" spans="2:13" x14ac:dyDescent="0.25">
      <c r="B48" s="79" t="str">
        <f t="shared" si="3"/>
        <v/>
      </c>
      <c r="C48" s="123" t="str">
        <f t="shared" si="3"/>
        <v/>
      </c>
      <c r="D48" s="38"/>
      <c r="E48" s="35"/>
      <c r="F48" s="39"/>
      <c r="G48" s="39"/>
      <c r="H48" s="40"/>
      <c r="J48" s="9" t="str">
        <f>IF(AND('Covered Services'!Q52&lt;&gt;1,'Covered Services'!E52="OutPt, OON",'Covered Services'!B52&gt;0),'Covered Services'!B52,"")</f>
        <v/>
      </c>
      <c r="K48" s="76" t="str">
        <f>IF(J48="","",'Covered Services'!D52)</f>
        <v/>
      </c>
      <c r="L48" s="43" t="str">
        <f t="array" ref="L48">IF(COUNTIF($J$6:$J$207,"?*")&lt;ROW(J48)-5,"",INDEX(J:J,SMALL(IF(J$6:J$207&lt;&gt;"",ROW(J$6:J$207)),ROWS(J$6:J48))))</f>
        <v/>
      </c>
      <c r="M48" s="43" t="str">
        <f t="array" ref="M48">IF(COUNTIF($J$6:$J$207,"?*")&lt;ROW(K48)-5,"",INDEX(K:K,SMALL(IF(K$6:K$207&lt;&gt;"",ROW(K$6:K$207)),ROWS(K$6:K48))))</f>
        <v/>
      </c>
    </row>
    <row r="49" spans="2:13" x14ac:dyDescent="0.25">
      <c r="B49" s="79" t="str">
        <f t="shared" si="3"/>
        <v/>
      </c>
      <c r="C49" s="123" t="str">
        <f t="shared" si="3"/>
        <v/>
      </c>
      <c r="D49" s="38"/>
      <c r="E49" s="35"/>
      <c r="F49" s="39"/>
      <c r="G49" s="39"/>
      <c r="H49" s="40"/>
      <c r="J49" s="9" t="str">
        <f>IF(AND('Covered Services'!Q53&lt;&gt;1,'Covered Services'!E53="OutPt, OON",'Covered Services'!B53&gt;0),'Covered Services'!B53,"")</f>
        <v/>
      </c>
      <c r="K49" s="76" t="str">
        <f>IF(J49="","",'Covered Services'!D53)</f>
        <v/>
      </c>
      <c r="L49" s="43" t="str">
        <f t="array" ref="L49">IF(COUNTIF($J$6:$J$207,"?*")&lt;ROW(J49)-5,"",INDEX(J:J,SMALL(IF(J$6:J$207&lt;&gt;"",ROW(J$6:J$207)),ROWS(J$6:J49))))</f>
        <v/>
      </c>
      <c r="M49" s="43" t="str">
        <f t="array" ref="M49">IF(COUNTIF($J$6:$J$207,"?*")&lt;ROW(K49)-5,"",INDEX(K:K,SMALL(IF(K$6:K$207&lt;&gt;"",ROW(K$6:K$207)),ROWS(K$6:K49))))</f>
        <v/>
      </c>
    </row>
    <row r="50" spans="2:13" x14ac:dyDescent="0.25">
      <c r="B50" s="79" t="str">
        <f t="shared" si="3"/>
        <v/>
      </c>
      <c r="C50" s="123" t="str">
        <f t="shared" si="3"/>
        <v/>
      </c>
      <c r="D50" s="38"/>
      <c r="E50" s="35"/>
      <c r="F50" s="39"/>
      <c r="G50" s="39"/>
      <c r="H50" s="40"/>
      <c r="J50" s="9" t="str">
        <f>IF(AND('Covered Services'!Q54&lt;&gt;1,'Covered Services'!E54="OutPt, OON",'Covered Services'!B54&gt;0),'Covered Services'!B54,"")</f>
        <v/>
      </c>
      <c r="K50" s="76" t="str">
        <f>IF(J50="","",'Covered Services'!D54)</f>
        <v/>
      </c>
      <c r="L50" s="43" t="str">
        <f t="array" ref="L50">IF(COUNTIF($J$6:$J$207,"?*")&lt;ROW(J50)-5,"",INDEX(J:J,SMALL(IF(J$6:J$207&lt;&gt;"",ROW(J$6:J$207)),ROWS(J$6:J50))))</f>
        <v/>
      </c>
      <c r="M50" s="43" t="str">
        <f t="array" ref="M50">IF(COUNTIF($J$6:$J$207,"?*")&lt;ROW(K50)-5,"",INDEX(K:K,SMALL(IF(K$6:K$207&lt;&gt;"",ROW(K$6:K$207)),ROWS(K$6:K50))))</f>
        <v/>
      </c>
    </row>
    <row r="51" spans="2:13" x14ac:dyDescent="0.25">
      <c r="B51" s="79" t="str">
        <f t="shared" si="3"/>
        <v/>
      </c>
      <c r="C51" s="123" t="str">
        <f t="shared" si="3"/>
        <v/>
      </c>
      <c r="D51" s="38"/>
      <c r="E51" s="35"/>
      <c r="F51" s="39"/>
      <c r="G51" s="39"/>
      <c r="H51" s="40"/>
      <c r="J51" s="9" t="str">
        <f>IF(AND('Covered Services'!Q55&lt;&gt;1,'Covered Services'!E55="OutPt, OON",'Covered Services'!B55&gt;0),'Covered Services'!B55,"")</f>
        <v/>
      </c>
      <c r="K51" s="76" t="str">
        <f>IF(J51="","",'Covered Services'!D55)</f>
        <v/>
      </c>
      <c r="L51" s="43" t="str">
        <f t="array" ref="L51">IF(COUNTIF($J$6:$J$207,"?*")&lt;ROW(J51)-5,"",INDEX(J:J,SMALL(IF(J$6:J$207&lt;&gt;"",ROW(J$6:J$207)),ROWS(J$6:J51))))</f>
        <v/>
      </c>
      <c r="M51" s="43" t="str">
        <f t="array" ref="M51">IF(COUNTIF($J$6:$J$207,"?*")&lt;ROW(K51)-5,"",INDEX(K:K,SMALL(IF(K$6:K$207&lt;&gt;"",ROW(K$6:K$207)),ROWS(K$6:K51))))</f>
        <v/>
      </c>
    </row>
    <row r="52" spans="2:13" x14ac:dyDescent="0.25">
      <c r="B52" s="79" t="str">
        <f t="shared" si="3"/>
        <v/>
      </c>
      <c r="C52" s="123" t="str">
        <f t="shared" si="3"/>
        <v/>
      </c>
      <c r="D52" s="38"/>
      <c r="E52" s="35"/>
      <c r="F52" s="39"/>
      <c r="G52" s="39"/>
      <c r="H52" s="40"/>
      <c r="J52" s="9" t="str">
        <f>IF(AND('Covered Services'!Q56&lt;&gt;1,'Covered Services'!E56="OutPt, OON",'Covered Services'!B56&gt;0),'Covered Services'!B56,"")</f>
        <v/>
      </c>
      <c r="K52" s="76" t="str">
        <f>IF(J52="","",'Covered Services'!D56)</f>
        <v/>
      </c>
      <c r="L52" s="43" t="str">
        <f t="array" ref="L52">IF(COUNTIF($J$6:$J$207,"?*")&lt;ROW(J52)-5,"",INDEX(J:J,SMALL(IF(J$6:J$207&lt;&gt;"",ROW(J$6:J$207)),ROWS(J$6:J52))))</f>
        <v/>
      </c>
      <c r="M52" s="43" t="str">
        <f t="array" ref="M52">IF(COUNTIF($J$6:$J$207,"?*")&lt;ROW(K52)-5,"",INDEX(K:K,SMALL(IF(K$6:K$207&lt;&gt;"",ROW(K$6:K$207)),ROWS(K$6:K52))))</f>
        <v/>
      </c>
    </row>
    <row r="53" spans="2:13" x14ac:dyDescent="0.25">
      <c r="B53" s="79" t="str">
        <f t="shared" si="3"/>
        <v/>
      </c>
      <c r="C53" s="123" t="str">
        <f t="shared" si="3"/>
        <v/>
      </c>
      <c r="D53" s="38"/>
      <c r="E53" s="35"/>
      <c r="F53" s="39"/>
      <c r="G53" s="39"/>
      <c r="H53" s="40"/>
      <c r="J53" s="9" t="str">
        <f>IF(AND('Covered Services'!Q57&lt;&gt;1,'Covered Services'!E57="OutPt, OON",'Covered Services'!B57&gt;0),'Covered Services'!B57,"")</f>
        <v/>
      </c>
      <c r="K53" s="76" t="str">
        <f>IF(J53="","",'Covered Services'!D57)</f>
        <v/>
      </c>
      <c r="L53" s="43" t="str">
        <f t="array" ref="L53">IF(COUNTIF($J$6:$J$207,"?*")&lt;ROW(J53)-5,"",INDEX(J:J,SMALL(IF(J$6:J$207&lt;&gt;"",ROW(J$6:J$207)),ROWS(J$6:J53))))</f>
        <v/>
      </c>
      <c r="M53" s="43" t="str">
        <f t="array" ref="M53">IF(COUNTIF($J$6:$J$207,"?*")&lt;ROW(K53)-5,"",INDEX(K:K,SMALL(IF(K$6:K$207&lt;&gt;"",ROW(K$6:K$207)),ROWS(K$6:K53))))</f>
        <v/>
      </c>
    </row>
    <row r="54" spans="2:13" x14ac:dyDescent="0.25">
      <c r="B54" s="79" t="str">
        <f t="shared" si="3"/>
        <v/>
      </c>
      <c r="C54" s="123" t="str">
        <f t="shared" si="3"/>
        <v/>
      </c>
      <c r="D54" s="38"/>
      <c r="E54" s="35"/>
      <c r="F54" s="39"/>
      <c r="G54" s="39"/>
      <c r="H54" s="40"/>
      <c r="J54" s="9" t="str">
        <f>IF(AND('Covered Services'!Q58&lt;&gt;1,'Covered Services'!E58="OutPt, OON",'Covered Services'!B58&gt;0),'Covered Services'!B58,"")</f>
        <v/>
      </c>
      <c r="K54" s="76" t="str">
        <f>IF(J54="","",'Covered Services'!D58)</f>
        <v/>
      </c>
      <c r="L54" s="43" t="str">
        <f t="array" ref="L54">IF(COUNTIF($J$6:$J$207,"?*")&lt;ROW(J54)-5,"",INDEX(J:J,SMALL(IF(J$6:J$207&lt;&gt;"",ROW(J$6:J$207)),ROWS(J$6:J54))))</f>
        <v/>
      </c>
      <c r="M54" s="43" t="str">
        <f t="array" ref="M54">IF(COUNTIF($J$6:$J$207,"?*")&lt;ROW(K54)-5,"",INDEX(K:K,SMALL(IF(K$6:K$207&lt;&gt;"",ROW(K$6:K$207)),ROWS(K$6:K54))))</f>
        <v/>
      </c>
    </row>
    <row r="55" spans="2:13" x14ac:dyDescent="0.25">
      <c r="B55" s="79" t="str">
        <f t="shared" si="3"/>
        <v/>
      </c>
      <c r="C55" s="123" t="str">
        <f t="shared" si="3"/>
        <v/>
      </c>
      <c r="D55" s="38"/>
      <c r="E55" s="35"/>
      <c r="F55" s="39"/>
      <c r="G55" s="39"/>
      <c r="H55" s="40"/>
      <c r="J55" s="9" t="str">
        <f>IF(AND('Covered Services'!Q59&lt;&gt;1,'Covered Services'!E59="OutPt, OON",'Covered Services'!B59&gt;0),'Covered Services'!B59,"")</f>
        <v/>
      </c>
      <c r="K55" s="76" t="str">
        <f>IF(J55="","",'Covered Services'!D59)</f>
        <v/>
      </c>
      <c r="L55" s="43" t="str">
        <f t="array" ref="L55">IF(COUNTIF($J$6:$J$207,"?*")&lt;ROW(J55)-5,"",INDEX(J:J,SMALL(IF(J$6:J$207&lt;&gt;"",ROW(J$6:J$207)),ROWS(J$6:J55))))</f>
        <v/>
      </c>
      <c r="M55" s="43" t="str">
        <f t="array" ref="M55">IF(COUNTIF($J$6:$J$207,"?*")&lt;ROW(K55)-5,"",INDEX(K:K,SMALL(IF(K$6:K$207&lt;&gt;"",ROW(K$6:K$207)),ROWS(K$6:K55))))</f>
        <v/>
      </c>
    </row>
    <row r="56" spans="2:13" x14ac:dyDescent="0.25">
      <c r="B56" s="79" t="str">
        <f t="shared" si="3"/>
        <v/>
      </c>
      <c r="C56" s="123" t="str">
        <f t="shared" si="3"/>
        <v/>
      </c>
      <c r="D56" s="38"/>
      <c r="E56" s="35"/>
      <c r="F56" s="39"/>
      <c r="G56" s="39"/>
      <c r="H56" s="40"/>
      <c r="J56" s="9" t="str">
        <f>IF(AND('Covered Services'!Q60&lt;&gt;1,'Covered Services'!E60="OutPt, OON",'Covered Services'!B60&gt;0),'Covered Services'!B60,"")</f>
        <v/>
      </c>
      <c r="K56" s="76" t="str">
        <f>IF(J56="","",'Covered Services'!D60)</f>
        <v/>
      </c>
      <c r="L56" s="43" t="str">
        <f t="array" ref="L56">IF(COUNTIF($J$6:$J$207,"?*")&lt;ROW(J56)-5,"",INDEX(J:J,SMALL(IF(J$6:J$207&lt;&gt;"",ROW(J$6:J$207)),ROWS(J$6:J56))))</f>
        <v/>
      </c>
      <c r="M56" s="43" t="str">
        <f t="array" ref="M56">IF(COUNTIF($J$6:$J$207,"?*")&lt;ROW(K56)-5,"",INDEX(K:K,SMALL(IF(K$6:K$207&lt;&gt;"",ROW(K$6:K$207)),ROWS(K$6:K56))))</f>
        <v/>
      </c>
    </row>
    <row r="57" spans="2:13" x14ac:dyDescent="0.25">
      <c r="B57" s="79" t="str">
        <f t="shared" si="3"/>
        <v/>
      </c>
      <c r="C57" s="123" t="str">
        <f t="shared" si="3"/>
        <v/>
      </c>
      <c r="D57" s="38"/>
      <c r="E57" s="35"/>
      <c r="F57" s="39"/>
      <c r="G57" s="39"/>
      <c r="H57" s="40"/>
      <c r="J57" s="9" t="str">
        <f>IF(AND('Covered Services'!Q61&lt;&gt;1,'Covered Services'!E61="OutPt, OON",'Covered Services'!B61&gt;0),'Covered Services'!B61,"")</f>
        <v/>
      </c>
      <c r="K57" s="76" t="str">
        <f>IF(J57="","",'Covered Services'!D61)</f>
        <v/>
      </c>
      <c r="L57" s="43" t="str">
        <f t="array" ref="L57">IF(COUNTIF($J$6:$J$207,"?*")&lt;ROW(J57)-5,"",INDEX(J:J,SMALL(IF(J$6:J$207&lt;&gt;"",ROW(J$6:J$207)),ROWS(J$6:J57))))</f>
        <v/>
      </c>
      <c r="M57" s="43" t="str">
        <f t="array" ref="M57">IF(COUNTIF($J$6:$J$207,"?*")&lt;ROW(K57)-5,"",INDEX(K:K,SMALL(IF(K$6:K$207&lt;&gt;"",ROW(K$6:K$207)),ROWS(K$6:K57))))</f>
        <v/>
      </c>
    </row>
    <row r="58" spans="2:13" x14ac:dyDescent="0.25">
      <c r="B58" s="79" t="str">
        <f t="shared" si="3"/>
        <v/>
      </c>
      <c r="C58" s="123" t="str">
        <f t="shared" si="3"/>
        <v/>
      </c>
      <c r="D58" s="38"/>
      <c r="E58" s="35"/>
      <c r="F58" s="39"/>
      <c r="G58" s="39"/>
      <c r="H58" s="40"/>
      <c r="J58" s="9" t="str">
        <f>IF(AND('Covered Services'!Q62&lt;&gt;1,'Covered Services'!E62="OutPt, OON",'Covered Services'!B62&gt;0),'Covered Services'!B62,"")</f>
        <v/>
      </c>
      <c r="K58" s="76" t="str">
        <f>IF(J58="","",'Covered Services'!D62)</f>
        <v/>
      </c>
      <c r="L58" s="43" t="str">
        <f t="array" ref="L58">IF(COUNTIF($J$6:$J$207,"?*")&lt;ROW(J58)-5,"",INDEX(J:J,SMALL(IF(J$6:J$207&lt;&gt;"",ROW(J$6:J$207)),ROWS(J$6:J58))))</f>
        <v/>
      </c>
      <c r="M58" s="43" t="str">
        <f t="array" ref="M58">IF(COUNTIF($J$6:$J$207,"?*")&lt;ROW(K58)-5,"",INDEX(K:K,SMALL(IF(K$6:K$207&lt;&gt;"",ROW(K$6:K$207)),ROWS(K$6:K58))))</f>
        <v/>
      </c>
    </row>
    <row r="59" spans="2:13" x14ac:dyDescent="0.25">
      <c r="B59" s="79" t="str">
        <f t="shared" si="3"/>
        <v/>
      </c>
      <c r="C59" s="123" t="str">
        <f t="shared" si="3"/>
        <v/>
      </c>
      <c r="D59" s="38"/>
      <c r="E59" s="35"/>
      <c r="F59" s="39"/>
      <c r="G59" s="39"/>
      <c r="H59" s="40"/>
      <c r="J59" s="9" t="str">
        <f>IF(AND('Covered Services'!Q63&lt;&gt;1,'Covered Services'!E63="OutPt, OON",'Covered Services'!B63&gt;0),'Covered Services'!B63,"")</f>
        <v/>
      </c>
      <c r="K59" s="76" t="str">
        <f>IF(J59="","",'Covered Services'!D63)</f>
        <v/>
      </c>
      <c r="L59" s="43" t="str">
        <f t="array" ref="L59">IF(COUNTIF($J$6:$J$207,"?*")&lt;ROW(J59)-5,"",INDEX(J:J,SMALL(IF(J$6:J$207&lt;&gt;"",ROW(J$6:J$207)),ROWS(J$6:J59))))</f>
        <v/>
      </c>
      <c r="M59" s="43" t="str">
        <f t="array" ref="M59">IF(COUNTIF($J$6:$J$207,"?*")&lt;ROW(K59)-5,"",INDEX(K:K,SMALL(IF(K$6:K$207&lt;&gt;"",ROW(K$6:K$207)),ROWS(K$6:K59))))</f>
        <v/>
      </c>
    </row>
    <row r="60" spans="2:13" x14ac:dyDescent="0.25">
      <c r="B60" s="79" t="str">
        <f t="shared" si="3"/>
        <v/>
      </c>
      <c r="C60" s="123" t="str">
        <f t="shared" si="3"/>
        <v/>
      </c>
      <c r="D60" s="38"/>
      <c r="E60" s="35"/>
      <c r="F60" s="39"/>
      <c r="G60" s="39"/>
      <c r="H60" s="40"/>
      <c r="J60" s="9" t="str">
        <f>IF(AND('Covered Services'!Q64&lt;&gt;1,'Covered Services'!E64="OutPt, OON",'Covered Services'!B64&gt;0),'Covered Services'!B64,"")</f>
        <v/>
      </c>
      <c r="K60" s="76" t="str">
        <f>IF(J60="","",'Covered Services'!D64)</f>
        <v/>
      </c>
      <c r="L60" s="43" t="str">
        <f t="array" ref="L60">IF(COUNTIF($J$6:$J$207,"?*")&lt;ROW(J60)-5,"",INDEX(J:J,SMALL(IF(J$6:J$207&lt;&gt;"",ROW(J$6:J$207)),ROWS(J$6:J60))))</f>
        <v/>
      </c>
      <c r="M60" s="43" t="str">
        <f t="array" ref="M60">IF(COUNTIF($J$6:$J$207,"?*")&lt;ROW(K60)-5,"",INDEX(K:K,SMALL(IF(K$6:K$207&lt;&gt;"",ROW(K$6:K$207)),ROWS(K$6:K60))))</f>
        <v/>
      </c>
    </row>
    <row r="61" spans="2:13" x14ac:dyDescent="0.25">
      <c r="B61" s="79" t="str">
        <f t="shared" si="3"/>
        <v/>
      </c>
      <c r="C61" s="123" t="str">
        <f t="shared" si="3"/>
        <v/>
      </c>
      <c r="D61" s="38"/>
      <c r="E61" s="35"/>
      <c r="F61" s="39"/>
      <c r="G61" s="39"/>
      <c r="H61" s="40"/>
      <c r="J61" s="9" t="str">
        <f>IF(AND('Covered Services'!Q65&lt;&gt;1,'Covered Services'!E65="OutPt, OON",'Covered Services'!B65&gt;0),'Covered Services'!B65,"")</f>
        <v/>
      </c>
      <c r="K61" s="76" t="str">
        <f>IF(J61="","",'Covered Services'!D65)</f>
        <v/>
      </c>
      <c r="L61" s="43" t="str">
        <f t="array" ref="L61">IF(COUNTIF($J$6:$J$207,"?*")&lt;ROW(J61)-5,"",INDEX(J:J,SMALL(IF(J$6:J$207&lt;&gt;"",ROW(J$6:J$207)),ROWS(J$6:J61))))</f>
        <v/>
      </c>
      <c r="M61" s="43" t="str">
        <f t="array" ref="M61">IF(COUNTIF($J$6:$J$207,"?*")&lt;ROW(K61)-5,"",INDEX(K:K,SMALL(IF(K$6:K$207&lt;&gt;"",ROW(K$6:K$207)),ROWS(K$6:K61))))</f>
        <v/>
      </c>
    </row>
    <row r="62" spans="2:13" ht="15.75" thickBot="1" x14ac:dyDescent="0.3">
      <c r="B62" s="81" t="str">
        <f>L62</f>
        <v/>
      </c>
      <c r="C62" s="124" t="str">
        <f>M62</f>
        <v/>
      </c>
      <c r="D62" s="82"/>
      <c r="E62" s="83"/>
      <c r="F62" s="84"/>
      <c r="G62" s="84"/>
      <c r="H62" s="85"/>
      <c r="J62" s="9" t="str">
        <f>IF(AND('Covered Services'!Q66&lt;&gt;1,'Covered Services'!E66="OutPt, OON",'Covered Services'!B66&gt;0),'Covered Services'!B66,"")</f>
        <v/>
      </c>
      <c r="K62" s="76" t="str">
        <f>IF(J62="","",'Covered Services'!D66)</f>
        <v/>
      </c>
      <c r="L62" s="43" t="str">
        <f t="array" ref="L62">IF(COUNTIF($J$6:$J$207,"?*")&lt;ROW(J62)-5,"",INDEX(J:J,SMALL(IF(J$6:J$207&lt;&gt;"",ROW(J$6:J$207)),ROWS(J$6:J62))))</f>
        <v/>
      </c>
      <c r="M62" s="43" t="str">
        <f t="array" ref="M62">IF(COUNTIF($J$6:$J$207,"?*")&lt;ROW(K62)-5,"",INDEX(K:K,SMALL(IF(K$6:K$207&lt;&gt;"",ROW(K$6:K$207)),ROWS(K$6:K62))))</f>
        <v/>
      </c>
    </row>
    <row r="63" spans="2:13" ht="75.75" thickBot="1" x14ac:dyDescent="0.3">
      <c r="B63" s="89" t="s">
        <v>85</v>
      </c>
      <c r="C63" s="80">
        <f>SUM(C6:C62)</f>
        <v>0</v>
      </c>
      <c r="D63" s="31" t="s">
        <v>29</v>
      </c>
      <c r="E63" s="31" t="s">
        <v>44</v>
      </c>
      <c r="F63" s="31" t="s">
        <v>30</v>
      </c>
      <c r="G63" s="31" t="s">
        <v>45</v>
      </c>
      <c r="H63" s="31" t="s">
        <v>46</v>
      </c>
      <c r="J63" s="9" t="str">
        <f>IF(AND('Covered Services'!Q67&lt;&gt;1,'Covered Services'!E67="OutPt, OON",'Covered Services'!B67&gt;0),'Covered Services'!B67,"")</f>
        <v/>
      </c>
      <c r="K63" s="76" t="str">
        <f>IF(J63="","",'Covered Services'!D67)</f>
        <v/>
      </c>
      <c r="L63" s="43" t="str">
        <f t="array" ref="L63">IF(COUNTIF($J$6:$J$207,"?*")&lt;ROW(J63)-5,"",INDEX(J:J,SMALL(IF(J$6:J$207&lt;&gt;"",ROW(J$6:J$207)),ROWS(J$6:J63))))</f>
        <v/>
      </c>
      <c r="M63" s="43" t="str">
        <f t="array" ref="M63">IF(COUNTIF($J$6:$J$207,"?*")&lt;ROW(K63)-5,"",INDEX(K:K,SMALL(IF(K$6:K$207&lt;&gt;"",ROW(K$6:K$207)),ROWS(K$6:K63))))</f>
        <v/>
      </c>
    </row>
    <row r="64" spans="2:13" ht="15.75" thickBot="1" x14ac:dyDescent="0.3">
      <c r="B64" s="10"/>
      <c r="C64" s="29" t="s">
        <v>18</v>
      </c>
      <c r="D64" s="32">
        <f>SUMIF(D6:D62,"&gt;0",C6:C62)</f>
        <v>0</v>
      </c>
      <c r="E64" s="32">
        <f>SUMIF(E6:E62,"&gt;0",C6:C62)</f>
        <v>0</v>
      </c>
      <c r="F64" s="32">
        <f>SUMIF(F6:F62,"Y",C6:C62)</f>
        <v>0</v>
      </c>
      <c r="G64" s="32">
        <f>SUMIF(G6:G62,"&gt;0",C6:C62)</f>
        <v>0</v>
      </c>
      <c r="H64" s="32">
        <f>SUMIF(H6:H62,"&gt;0",C6:C62)</f>
        <v>0</v>
      </c>
      <c r="J64" s="9" t="str">
        <f>IF(AND('Covered Services'!Q68&lt;&gt;1,'Covered Services'!E68="OutPt, OON",'Covered Services'!B68&gt;0),'Covered Services'!B68,"")</f>
        <v/>
      </c>
      <c r="K64" s="76" t="str">
        <f>IF(J64="","",'Covered Services'!D68)</f>
        <v/>
      </c>
      <c r="L64" s="43" t="str">
        <f t="array" ref="L64">IF(COUNTIF($J$6:$J$207,"?*")&lt;ROW(J64)-5,"",INDEX(J:J,SMALL(IF(J$6:J$207&lt;&gt;"",ROW(J$6:J$207)),ROWS(J$6:J64))))</f>
        <v/>
      </c>
      <c r="M64" s="43" t="str">
        <f t="array" ref="M64">IF(COUNTIF($J$6:$J$207,"?*")&lt;ROW(K64)-5,"",INDEX(K:K,SMALL(IF(K$6:K$207&lt;&gt;"",ROW(K$6:K$207)),ROWS(K$6:K64))))</f>
        <v/>
      </c>
    </row>
    <row r="65" spans="2:13" ht="75.75" thickBot="1" x14ac:dyDescent="0.3">
      <c r="B65" s="10"/>
      <c r="C65" s="11"/>
      <c r="D65" s="13" t="s">
        <v>39</v>
      </c>
      <c r="E65" s="13" t="s">
        <v>40</v>
      </c>
      <c r="F65" s="13" t="s">
        <v>41</v>
      </c>
      <c r="G65" s="13" t="s">
        <v>42</v>
      </c>
      <c r="H65" s="13" t="s">
        <v>43</v>
      </c>
      <c r="J65" s="9" t="str">
        <f>IF(AND('Covered Services'!Q69&lt;&gt;1,'Covered Services'!E69="OutPt, OON",'Covered Services'!B69&gt;0),'Covered Services'!B69,"")</f>
        <v/>
      </c>
      <c r="K65" s="76" t="str">
        <f>IF(J65="","",'Covered Services'!D69)</f>
        <v/>
      </c>
      <c r="L65" s="43" t="str">
        <f t="array" ref="L65">IF(COUNTIF($J$6:$J$207,"?*")&lt;ROW(J65)-5,"",INDEX(J:J,SMALL(IF(J$6:J$207&lt;&gt;"",ROW(J$6:J$207)),ROWS(J$6:J65))))</f>
        <v/>
      </c>
      <c r="M65" s="43" t="str">
        <f t="array" ref="M65">IF(COUNTIF($J$6:$J$207,"?*")&lt;ROW(K65)-5,"",INDEX(K:K,SMALL(IF(K$6:K$207&lt;&gt;"",ROW(K$6:K$207)),ROWS(K$6:K65))))</f>
        <v/>
      </c>
    </row>
    <row r="66" spans="2:13" ht="60.75" thickBot="1" x14ac:dyDescent="0.3">
      <c r="B66" s="14"/>
      <c r="C66" s="23" t="s">
        <v>48</v>
      </c>
      <c r="D66" s="33">
        <f>IF(D64&gt;0,D64/$C63,0)</f>
        <v>0</v>
      </c>
      <c r="E66" s="33">
        <f>IF(E64&gt;0,E64/$C63,0)</f>
        <v>0</v>
      </c>
      <c r="F66" s="33">
        <f>IF(F64&gt;0,F64/$C63,0)</f>
        <v>0</v>
      </c>
      <c r="G66" s="33">
        <f>IF(G64&gt;0,G64/$C63,0)</f>
        <v>0</v>
      </c>
      <c r="H66" s="33">
        <f>IF(H64&gt;0,H64/$C63,0)</f>
        <v>0</v>
      </c>
      <c r="J66" s="9" t="str">
        <f>IF(AND('Covered Services'!Q70&lt;&gt;1,'Covered Services'!E70="OutPt, OON",'Covered Services'!B70&gt;0),'Covered Services'!B70,"")</f>
        <v/>
      </c>
      <c r="K66" s="76" t="str">
        <f>IF(J66="","",'Covered Services'!D70)</f>
        <v/>
      </c>
      <c r="L66" s="43" t="str">
        <f t="array" ref="L66">IF(COUNTIF($J$6:$J$207,"?*")&lt;ROW(J66)-5,"",INDEX(J:J,SMALL(IF(J$6:J$207&lt;&gt;"",ROW(J$6:J$207)),ROWS(J$6:J66))))</f>
        <v/>
      </c>
      <c r="M66" s="43" t="str">
        <f t="array" ref="M66">IF(COUNTIF($J$6:$J$207,"?*")&lt;ROW(K66)-5,"",INDEX(K:K,SMALL(IF(K$6:K$207&lt;&gt;"",ROW(K$6:K$207)),ROWS(K$6:K66))))</f>
        <v/>
      </c>
    </row>
    <row r="67" spans="2:13" ht="15.75" thickBot="1" x14ac:dyDescent="0.3">
      <c r="D67" s="53" t="str">
        <f>_xlfn.IFS(AND(D66&gt;0, D66&lt;2/3), "Threshold Not Met", D66&gt;2/3, "Threshold Met", D66=0, "-")</f>
        <v>-</v>
      </c>
      <c r="E67" s="53" t="str">
        <f t="shared" ref="E67:H67" si="4">_xlfn.IFS(AND(E66&gt;0, E66&lt;2/3), "Threshold Not Met", E66&gt;2/3, "Threshold Met", E66=0, "-")</f>
        <v>-</v>
      </c>
      <c r="F67" s="53" t="str">
        <f t="shared" si="4"/>
        <v>-</v>
      </c>
      <c r="G67" s="53" t="str">
        <f t="shared" si="4"/>
        <v>-</v>
      </c>
      <c r="H67" s="53" t="str">
        <f t="shared" si="4"/>
        <v>-</v>
      </c>
      <c r="J67" s="9" t="str">
        <f>IF(AND('Covered Services'!Q71&lt;&gt;1,'Covered Services'!E71="OutPt, OON",'Covered Services'!B71&gt;0),'Covered Services'!B71,"")</f>
        <v/>
      </c>
      <c r="K67" s="76" t="str">
        <f>IF(J67="","",'Covered Services'!D71)</f>
        <v/>
      </c>
      <c r="L67" s="43" t="str">
        <f t="array" ref="L67">IF(COUNTIF($J$6:$J$207,"?*")&lt;ROW(J67)-5,"",INDEX(J:J,SMALL(IF(J$6:J$207&lt;&gt;"",ROW(J$6:J$207)),ROWS(J$6:J67))))</f>
        <v/>
      </c>
      <c r="M67" s="43" t="str">
        <f t="array" ref="M67">IF(COUNTIF($J$6:$J$207,"?*")&lt;ROW(K67)-5,"",INDEX(K:K,SMALL(IF(K$6:K$207&lt;&gt;"",ROW(K$6:K$207)),ROWS(K$6:K67))))</f>
        <v/>
      </c>
    </row>
    <row r="68" spans="2:13" ht="65.25" customHeight="1" x14ac:dyDescent="0.25">
      <c r="B68" s="138" t="s">
        <v>17</v>
      </c>
      <c r="C68" s="139"/>
      <c r="D68" s="139"/>
      <c r="E68" s="139"/>
      <c r="F68" s="140"/>
      <c r="G68" s="50"/>
      <c r="H68" s="52"/>
      <c r="J68" s="9" t="str">
        <f>IF(AND('Covered Services'!Q72&lt;&gt;1,'Covered Services'!E72="OutPt, OON",'Covered Services'!B72&gt;0),'Covered Services'!B72,"")</f>
        <v/>
      </c>
      <c r="K68" s="76" t="str">
        <f>IF(J68="","",'Covered Services'!D72)</f>
        <v/>
      </c>
      <c r="L68" s="43" t="str">
        <f t="array" ref="L68">IF(COUNTIF($J$6:$J$207,"?*")&lt;ROW(J68)-5,"",INDEX(J:J,SMALL(IF(J$6:J$207&lt;&gt;"",ROW(J$6:J$207)),ROWS(J$6:J68))))</f>
        <v/>
      </c>
      <c r="M68" s="43" t="str">
        <f t="array" ref="M68">IF(COUNTIF($J$6:$J$207,"?*")&lt;ROW(K68)-5,"",INDEX(K:K,SMALL(IF(K$6:K$207&lt;&gt;"",ROW(K$6:K$207)),ROWS(K$6:K68))))</f>
        <v/>
      </c>
    </row>
    <row r="69" spans="2:13" ht="94.5" x14ac:dyDescent="0.25">
      <c r="B69" s="54" t="s">
        <v>19</v>
      </c>
      <c r="C69" s="7" t="s">
        <v>20</v>
      </c>
      <c r="D69" s="7" t="s">
        <v>32</v>
      </c>
      <c r="E69" s="8" t="s">
        <v>28</v>
      </c>
      <c r="F69" s="64" t="s">
        <v>25</v>
      </c>
      <c r="G69" s="51" t="str">
        <f>IF(F70="Threshold Not Met","No such cost sharing shall be applied","")</f>
        <v/>
      </c>
      <c r="H69" s="43"/>
      <c r="J69" s="9" t="str">
        <f>IF(AND('Covered Services'!Q73&lt;&gt;1,'Covered Services'!E73="OutPt, OON",'Covered Services'!B73&gt;0),'Covered Services'!B73,"")</f>
        <v/>
      </c>
      <c r="K69" s="76" t="str">
        <f>IF(J69="","",'Covered Services'!D73)</f>
        <v/>
      </c>
      <c r="L69" s="43" t="str">
        <f t="array" ref="L69">IF(COUNTIF($J$6:$J$207,"?*")&lt;ROW(J69)-5,"",INDEX(J:J,SMALL(IF(J$6:J$207&lt;&gt;"",ROW(J$6:J$207)),ROWS(J$6:J69))))</f>
        <v/>
      </c>
      <c r="M69" s="43" t="str">
        <f t="array" ref="M69">IF(COUNTIF($J$6:$J$207,"?*")&lt;ROW(K69)-5,"",INDEX(K:K,SMALL(IF(K$6:K$207&lt;&gt;"",ROW(K$6:K$207)),ROWS(K$6:K69))))</f>
        <v/>
      </c>
    </row>
    <row r="70" spans="2:13" ht="15.75" x14ac:dyDescent="0.25">
      <c r="B70" s="55" t="e">
        <f t="array" ref="B70">IFERROR(SMALL(IF((COUNTIF($B$69:B69, $D$6:$D$62)=0)*ISNUMBER($D$6:$D$62), $D$6:$D$62, "A"), 1), INDEX($D$6:$D$62, MATCH(SMALL(IF(ISTEXT($D$6:$D$62)*(COUNTIF(B69:$B$69, $D$6:$D$62)=0), COUNTIF($D$6:$D$62, "&lt;"&amp;$D$6:$D$62), ""), 1), IF(ISTEXT($D$6:$D$62), COUNTIF($D$6:$D$62, "&lt;"&amp;$D$6:$D$62), ""), 0)))</f>
        <v>#NUM!</v>
      </c>
      <c r="C70" s="45" t="str">
        <f t="shared" ref="C70:C75" si="5">IF(ISNUMBER(B70),SUMIF($D$6:$D$62,B70,$C$6:$C$62),"")</f>
        <v/>
      </c>
      <c r="D70" s="48" t="str">
        <f>IF(ISNUMBER(C70),C70/$C$76,"")</f>
        <v/>
      </c>
      <c r="E70" s="49">
        <f>IF(ISNUMBER(D70),D70,0)</f>
        <v>0</v>
      </c>
      <c r="F70" s="47" t="str">
        <f>IF(AND(D64&gt;0,D66&lt;2/3),"Threshold Not Met",IF(E70&gt;0.5001,"Predominant Level Met","_"))</f>
        <v>_</v>
      </c>
      <c r="G70" s="43"/>
      <c r="J70" s="9" t="str">
        <f>IF(AND('Covered Services'!Q74&lt;&gt;1,'Covered Services'!E74="OutPt, OON",'Covered Services'!B74&gt;0),'Covered Services'!B74,"")</f>
        <v/>
      </c>
      <c r="K70" s="76" t="str">
        <f>IF(J70="","",'Covered Services'!D74)</f>
        <v/>
      </c>
      <c r="L70" s="43" t="str">
        <f t="array" ref="L70">IF(COUNTIF($J$6:$J$207,"?*")&lt;ROW(J70)-5,"",INDEX(J:J,SMALL(IF(J$6:J$207&lt;&gt;"",ROW(J$6:J$207)),ROWS(J$6:J70))))</f>
        <v/>
      </c>
      <c r="M70" s="43" t="str">
        <f t="array" ref="M70">IF(COUNTIF($J$6:$J$207,"?*")&lt;ROW(K70)-5,"",INDEX(K:K,SMALL(IF(K$6:K$207&lt;&gt;"",ROW(K$6:K$207)),ROWS(K$6:K70))))</f>
        <v/>
      </c>
    </row>
    <row r="71" spans="2:13" ht="15.75" x14ac:dyDescent="0.25">
      <c r="B71" s="55" t="e">
        <f t="array" ref="B71">IFERROR(SMALL(IF((COUNTIF($B$69:B70, $D$6:$D$62)=0)*ISNUMBER($D$6:$D$62), $D$6:$D$62, "A"), 1), INDEX($D$6:$D$62, MATCH(SMALL(IF(ISTEXT($D$6:$D$62)*(COUNTIF(B$69:$B70, $D$6:$D$62)=0), COUNTIF($D$6:$D$62, "&lt;"&amp;$D$6:$D$62), ""), 1), IF(ISTEXT($D$6:$D$62), COUNTIF($D$6:$D$62, "&lt;"&amp;$D$6:$D$62), ""), 0)))</f>
        <v>#NUM!</v>
      </c>
      <c r="C71" s="45" t="str">
        <f t="shared" si="5"/>
        <v/>
      </c>
      <c r="D71" s="48" t="str">
        <f t="shared" ref="D71:D75" si="6">IF(ISNUMBER(C71),C71/$C$76,"")</f>
        <v/>
      </c>
      <c r="E71" s="49">
        <f>IF(ISNUMBER(D71),SUM(D70:D71),0)</f>
        <v>0</v>
      </c>
      <c r="F71" s="26" t="str">
        <f>IF(OR(F70="Predominant Level Met",F70="Threshold Not Met"),"_",(IF(E71&gt;0.5001,"Predominant Level Met","_")))</f>
        <v>_</v>
      </c>
      <c r="G71" s="43"/>
      <c r="J71" s="9" t="str">
        <f>IF(AND('Covered Services'!Q75&lt;&gt;1,'Covered Services'!E75="OutPt, OON",'Covered Services'!B75&gt;0),'Covered Services'!B75,"")</f>
        <v/>
      </c>
      <c r="K71" s="76" t="str">
        <f>IF(J71="","",'Covered Services'!D75)</f>
        <v/>
      </c>
      <c r="L71" s="43" t="str">
        <f t="array" ref="L71">IF(COUNTIF($J$6:$J$207,"?*")&lt;ROW(J71)-5,"",INDEX(J:J,SMALL(IF(J$6:J$207&lt;&gt;"",ROW(J$6:J$207)),ROWS(J$6:J71))))</f>
        <v/>
      </c>
      <c r="M71" s="43" t="str">
        <f t="array" ref="M71">IF(COUNTIF($J$6:$J$207,"?*")&lt;ROW(K71)-5,"",INDEX(K:K,SMALL(IF(K$6:K$207&lt;&gt;"",ROW(K$6:K$207)),ROWS(K$6:K71))))</f>
        <v/>
      </c>
    </row>
    <row r="72" spans="2:13" ht="15.75" x14ac:dyDescent="0.25">
      <c r="B72" s="55" t="e">
        <f t="array" ref="B72">IFERROR(SMALL(IF((COUNTIF($B$69:B71, $D$6:$D$62)=0)*ISNUMBER($D$6:$D$62), $D$6:$D$62, "A"), 1), INDEX($D$6:$D$62, MATCH(SMALL(IF(ISTEXT($D$6:$D$62)*(COUNTIF(B$69:$B71, $D$6:$D$62)=0), COUNTIF($D$6:$D$62, "&lt;"&amp;$D$6:$D$62), ""), 1), IF(ISTEXT($D$6:$D$62), COUNTIF($D$6:$D$62, "&lt;"&amp;$D$6:$D$62), ""), 0)))</f>
        <v>#NUM!</v>
      </c>
      <c r="C72" s="45" t="str">
        <f t="shared" si="5"/>
        <v/>
      </c>
      <c r="D72" s="48" t="str">
        <f t="shared" si="6"/>
        <v/>
      </c>
      <c r="E72" s="49">
        <f>IF(ISNUMBER(D72),SUM(D70:D72),0)</f>
        <v>0</v>
      </c>
      <c r="F72" s="26" t="str">
        <f>IF(OR(F71="Predominant Level Met",F70="Predominant Level Met",F70="Threshold Not Met"),"_",(IF(E72&gt;0.5001,"Predominant Level Met","_")))</f>
        <v>_</v>
      </c>
      <c r="G72" s="46"/>
      <c r="J72" s="9" t="str">
        <f>IF(AND('Covered Services'!Q76&lt;&gt;1,'Covered Services'!E76="OutPt, OON",'Covered Services'!B76&gt;0),'Covered Services'!B76,"")</f>
        <v/>
      </c>
      <c r="K72" s="76" t="str">
        <f>IF(J72="","",'Covered Services'!D76)</f>
        <v/>
      </c>
      <c r="L72" s="43" t="str">
        <f t="array" ref="L72">IF(COUNTIF($J$6:$J$207,"?*")&lt;ROW(J72)-5,"",INDEX(J:J,SMALL(IF(J$6:J$207&lt;&gt;"",ROW(J$6:J$207)),ROWS(J$6:J72))))</f>
        <v/>
      </c>
      <c r="M72" s="43" t="str">
        <f t="array" ref="M72">IF(COUNTIF($J$6:$J$207,"?*")&lt;ROW(K72)-5,"",INDEX(K:K,SMALL(IF(K$6:K$207&lt;&gt;"",ROW(K$6:K$207)),ROWS(K$6:K72))))</f>
        <v/>
      </c>
    </row>
    <row r="73" spans="2:13" ht="15.75" x14ac:dyDescent="0.25">
      <c r="B73" s="55" t="e">
        <f t="array" ref="B73">IFERROR(SMALL(IF((COUNTIF($B$69:B72, $D$6:$D$62)=0)*ISNUMBER($D$6:$D$62), $D$6:$D$62, "A"), 1), INDEX($D$6:$D$62, MATCH(SMALL(IF(ISTEXT($D$6:$D$62)*(COUNTIF(B$69:$B72, $D$6:$D$62)=0), COUNTIF($D$6:$D$62, "&lt;"&amp;$D$6:$D$62), ""), 1), IF(ISTEXT($D$6:$D$62), COUNTIF($D$6:$D$62, "&lt;"&amp;$D$6:$D$62), ""), 0)))</f>
        <v>#NUM!</v>
      </c>
      <c r="C73" s="45" t="str">
        <f t="shared" si="5"/>
        <v/>
      </c>
      <c r="D73" s="48" t="str">
        <f t="shared" si="6"/>
        <v/>
      </c>
      <c r="E73" s="49">
        <f>IF(ISNUMBER(D73),SUM(D70:D73),0)</f>
        <v>0</v>
      </c>
      <c r="F73" s="26" t="str">
        <f>IF(OR(F72="Predominant Level Met",F71="Predominant Level Met",F70="Predominant Level Met",F70="Threshold Not Met"),"_",(IF(E73&gt;0.5001,"Predominant Level Met","_")))</f>
        <v>_</v>
      </c>
      <c r="G73" s="43"/>
      <c r="J73" s="9" t="str">
        <f>IF(AND('Covered Services'!Q77&lt;&gt;1,'Covered Services'!E77="OutPt, OON",'Covered Services'!B77&gt;0),'Covered Services'!B77,"")</f>
        <v/>
      </c>
      <c r="K73" s="76" t="str">
        <f>IF(J73="","",'Covered Services'!D77)</f>
        <v/>
      </c>
      <c r="L73" s="43" t="str">
        <f t="array" ref="L73">IF(COUNTIF($J$6:$J$207,"?*")&lt;ROW(J73)-5,"",INDEX(J:J,SMALL(IF(J$6:J$207&lt;&gt;"",ROW(J$6:J$207)),ROWS(J$6:J73))))</f>
        <v/>
      </c>
      <c r="M73" s="43" t="str">
        <f t="array" ref="M73">IF(COUNTIF($J$6:$J$207,"?*")&lt;ROW(K73)-5,"",INDEX(K:K,SMALL(IF(K$6:K$207&lt;&gt;"",ROW(K$6:K$207)),ROWS(K$6:K73))))</f>
        <v/>
      </c>
    </row>
    <row r="74" spans="2:13" ht="15.75" x14ac:dyDescent="0.25">
      <c r="B74" s="55" t="e">
        <f t="array" ref="B74">IFERROR(SMALL(IF((COUNTIF($B$69:B73, $D$6:$D$62)=0)*ISNUMBER($D$6:$D$62), $D$6:$D$62, "A"), 1), INDEX($D$6:$D$62, MATCH(SMALL(IF(ISTEXT($D$6:$D$62)*(COUNTIF(B$69:$B73, $D$6:$D$62)=0), COUNTIF($D$6:$D$62, "&lt;"&amp;$D$6:$D$62), ""), 1), IF(ISTEXT($D$6:$D$62), COUNTIF($D$6:$D$62, "&lt;"&amp;$D$6:$D$62), ""), 0)))</f>
        <v>#NUM!</v>
      </c>
      <c r="C74" s="45" t="str">
        <f t="shared" si="5"/>
        <v/>
      </c>
      <c r="D74" s="48" t="str">
        <f t="shared" si="6"/>
        <v/>
      </c>
      <c r="E74" s="49">
        <f>IF(ISNUMBER(D74),SUM(D70:D74),0)</f>
        <v>0</v>
      </c>
      <c r="F74" s="26" t="str">
        <f>IF(OR(F73="Predominant Level Met",F72="Predominant Level Met",F71="Predominant Level Met",F70="Predominant Level Met",F70="Threshold Not Met"),"_",(IF(E74&gt;0.5001,"Predominant Level Met","_")))</f>
        <v>_</v>
      </c>
      <c r="J74" s="9" t="str">
        <f>IF(AND('Covered Services'!Q78&lt;&gt;1,'Covered Services'!E78="OutPt, OON",'Covered Services'!B78&gt;0),'Covered Services'!B78,"")</f>
        <v/>
      </c>
      <c r="K74" s="76" t="str">
        <f>IF(J74="","",'Covered Services'!D78)</f>
        <v/>
      </c>
      <c r="L74" s="43" t="str">
        <f t="array" ref="L74">IF(COUNTIF($J$6:$J$207,"?*")&lt;ROW(J74)-5,"",INDEX(J:J,SMALL(IF(J$6:J$207&lt;&gt;"",ROW(J$6:J$207)),ROWS(J$6:J74))))</f>
        <v/>
      </c>
      <c r="M74" s="43" t="str">
        <f t="array" ref="M74">IF(COUNTIF($J$6:$J$207,"?*")&lt;ROW(K74)-5,"",INDEX(K:K,SMALL(IF(K$6:K$207&lt;&gt;"",ROW(K$6:K$207)),ROWS(K$6:K74))))</f>
        <v/>
      </c>
    </row>
    <row r="75" spans="2:13" ht="16.5" thickBot="1" x14ac:dyDescent="0.3">
      <c r="B75" s="55" t="e">
        <f t="array" ref="B75">IFERROR(SMALL(IF((COUNTIF($B$69:B74, $D$6:$D$62)=0)*ISNUMBER($D$6:$D$62), $D$6:$D$62, "A"), 1), INDEX($D$6:$D$62, MATCH(SMALL(IF(ISTEXT($D$6:$D$62)*(COUNTIF(B$69:$B74, $D$6:$D$62)=0), COUNTIF($D$6:$D$62, "&lt;"&amp;$D$6:$D$62), ""), 1), IF(ISTEXT($D$6:$D$62), COUNTIF($D$6:$D$62, "&lt;"&amp;$D$6:$D$62), ""), 0)))</f>
        <v>#NUM!</v>
      </c>
      <c r="C75" s="45" t="str">
        <f t="shared" si="5"/>
        <v/>
      </c>
      <c r="D75" s="48" t="str">
        <f t="shared" si="6"/>
        <v/>
      </c>
      <c r="E75" s="49">
        <f>IF(ISNUMBER(D75),SUM(D70:D75),0)</f>
        <v>0</v>
      </c>
      <c r="F75" s="26" t="str">
        <f>IF(OR(F74="Predominant Level Met",F73="Predominant Level Met",F72="Predominant Level Met",F71="Predominant Level Met",F70="Predominant Level Met",F70="Threshold Not Met"),"_",(IF(E75&gt;0.5001,"Predominant Level Met","_")))</f>
        <v>_</v>
      </c>
      <c r="J75" s="9" t="str">
        <f>IF(AND('Covered Services'!Q79&lt;&gt;1,'Covered Services'!E79="OutPt, OON",'Covered Services'!B79&gt;0),'Covered Services'!B79,"")</f>
        <v/>
      </c>
      <c r="K75" s="76" t="str">
        <f>IF(J75="","",'Covered Services'!D79)</f>
        <v/>
      </c>
      <c r="L75" s="43" t="str">
        <f t="array" ref="L75">IF(COUNTIF($J$6:$J$207,"?*")&lt;ROW(J75)-5,"",INDEX(J:J,SMALL(IF(J$6:J$207&lt;&gt;"",ROW(J$6:J$207)),ROWS(J$6:J75))))</f>
        <v/>
      </c>
      <c r="M75" s="43" t="str">
        <f t="array" ref="M75">IF(COUNTIF($J$6:$J$207,"?*")&lt;ROW(K75)-5,"",INDEX(K:K,SMALL(IF(K$6:K$207&lt;&gt;"",ROW(K$6:K$207)),ROWS(K$6:K75))))</f>
        <v/>
      </c>
    </row>
    <row r="76" spans="2:13" ht="18" thickBot="1" x14ac:dyDescent="0.35">
      <c r="B76" s="56" t="s">
        <v>31</v>
      </c>
      <c r="C76" s="44">
        <f>SUM(C70:C75)</f>
        <v>0</v>
      </c>
      <c r="D76" s="18"/>
      <c r="E76" s="24"/>
      <c r="F76" s="15"/>
      <c r="J76" s="9" t="str">
        <f>IF(AND('Covered Services'!Q80&lt;&gt;1,'Covered Services'!E80="OutPt, OON",'Covered Services'!B80&gt;0),'Covered Services'!B80,"")</f>
        <v/>
      </c>
      <c r="K76" s="76" t="str">
        <f>IF(J76="","",'Covered Services'!D80)</f>
        <v/>
      </c>
      <c r="L76" s="43" t="str">
        <f t="array" ref="L76">IF(COUNTIF($J$6:$J$207,"?*")&lt;ROW(J76)-5,"",INDEX(J:J,SMALL(IF(J$6:J$207&lt;&gt;"",ROW(J$6:J$207)),ROWS(J$6:J76))))</f>
        <v/>
      </c>
      <c r="M76" s="43" t="str">
        <f t="array" ref="M76">IF(COUNTIF($J$6:$J$207,"?*")&lt;ROW(K76)-5,"",INDEX(K:K,SMALL(IF(K$6:K$207&lt;&gt;"",ROW(K$6:K$207)),ROWS(K$6:K76))))</f>
        <v/>
      </c>
    </row>
    <row r="77" spans="2:13" x14ac:dyDescent="0.25">
      <c r="B77" s="57"/>
      <c r="C77" s="11"/>
      <c r="D77" s="11"/>
      <c r="E77" s="11"/>
      <c r="F77" s="12"/>
      <c r="J77" s="9" t="str">
        <f>IF(AND('Covered Services'!Q81&lt;&gt;1,'Covered Services'!E81="OutPt, OON",'Covered Services'!B81&gt;0),'Covered Services'!B81,"")</f>
        <v/>
      </c>
      <c r="K77" s="76" t="str">
        <f>IF(J77="","",'Covered Services'!D81)</f>
        <v/>
      </c>
      <c r="L77" s="43" t="str">
        <f t="array" ref="L77">IF(COUNTIF($J$6:$J$207,"?*")&lt;ROW(J77)-5,"",INDEX(J:J,SMALL(IF(J$6:J$207&lt;&gt;"",ROW(J$6:J$207)),ROWS(J$6:J77))))</f>
        <v/>
      </c>
      <c r="M77" s="43" t="str">
        <f t="array" ref="M77">IF(COUNTIF($J$6:$J$207,"?*")&lt;ROW(K77)-5,"",INDEX(K:K,SMALL(IF(K$6:K$207&lt;&gt;"",ROW(K$6:K$207)),ROWS(K$6:K77))))</f>
        <v/>
      </c>
    </row>
    <row r="78" spans="2:13" ht="94.5" x14ac:dyDescent="0.25">
      <c r="B78" s="54" t="s">
        <v>21</v>
      </c>
      <c r="C78" s="7" t="s">
        <v>22</v>
      </c>
      <c r="D78" s="7" t="s">
        <v>36</v>
      </c>
      <c r="E78" s="8" t="s">
        <v>28</v>
      </c>
      <c r="F78" s="64" t="s">
        <v>25</v>
      </c>
      <c r="G78" s="51" t="str">
        <f>IF(F79="Threshold Not Met","No such cost sharing shall be applied","")</f>
        <v/>
      </c>
      <c r="J78" s="9" t="str">
        <f>IF(AND('Covered Services'!Q82&lt;&gt;1,'Covered Services'!E82="OutPt, OON",'Covered Services'!B82&gt;0),'Covered Services'!B82,"")</f>
        <v/>
      </c>
      <c r="K78" s="76" t="str">
        <f>IF(J78="","",'Covered Services'!D82)</f>
        <v/>
      </c>
      <c r="L78" s="43" t="str">
        <f t="array" ref="L78">IF(COUNTIF($J$6:$J$207,"?*")&lt;ROW(J78)-5,"",INDEX(J:J,SMALL(IF(J$6:J$207&lt;&gt;"",ROW(J$6:J$207)),ROWS(J$6:J78))))</f>
        <v/>
      </c>
      <c r="M78" s="43" t="str">
        <f t="array" ref="M78">IF(COUNTIF($J$6:$J$207,"?*")&lt;ROW(K78)-5,"",INDEX(K:K,SMALL(IF(K$6:K$207&lt;&gt;"",ROW(K$6:K$207)),ROWS(K$6:K78))))</f>
        <v/>
      </c>
    </row>
    <row r="79" spans="2:13" ht="15.75" x14ac:dyDescent="0.25">
      <c r="B79" s="58" t="e">
        <f t="array" ref="B79">IFERROR(SMALL(IF((COUNTIF($B$78:B78, $E$6:$E$62)=0)*ISNUMBER($E$6:$E$62), $E$6:$E$62, "A"), 1), INDEX($E$6:$E$62, MATCH(SMALL(IF(ISTEXT($E$6:$E$62)*(COUNTIF(B78:$B$78, $E$6:$E$62)=0), COUNTIF($E$6:$E$62, "&lt;"&amp;$E$6:$E$62), ""), 1), IF(ISTEXT($E$6:$E$62), COUNTIF($E$6:$E$62, "&lt;"&amp;$E$6:$E$62), ""), 0)))</f>
        <v>#NUM!</v>
      </c>
      <c r="C79" s="45" t="str">
        <f t="shared" ref="C79:C84" si="7">IF(ISNUMBER(B79),SUMIF($E$6:$E$62,B79,$C$6:$C$62),"")</f>
        <v/>
      </c>
      <c r="D79" s="48" t="str">
        <f t="shared" ref="D79:D84" si="8">IF(ISNUMBER(C79),C79/$C$85,"")</f>
        <v/>
      </c>
      <c r="E79" s="49">
        <f>IF(ISNUMBER(D79),D79,0)</f>
        <v>0</v>
      </c>
      <c r="F79" s="47" t="str">
        <f>IF(AND(E64&gt;0,E66&lt;2/3),"Threshold Not Met",IF(E79&gt;0.5001,"Predominant Level Met","_"))</f>
        <v>_</v>
      </c>
      <c r="J79" s="9" t="str">
        <f>IF(AND('Covered Services'!Q83&lt;&gt;1,'Covered Services'!E83="OutPt, OON",'Covered Services'!B83&gt;0),'Covered Services'!B83,"")</f>
        <v/>
      </c>
      <c r="K79" s="76" t="str">
        <f>IF(J79="","",'Covered Services'!D83)</f>
        <v/>
      </c>
      <c r="L79" s="43" t="str">
        <f t="array" ref="L79">IF(COUNTIF($J$6:$J$207,"?*")&lt;ROW(J79)-5,"",INDEX(J:J,SMALL(IF(J$6:J$207&lt;&gt;"",ROW(J$6:J$207)),ROWS(J$6:J79))))</f>
        <v/>
      </c>
      <c r="M79" s="43" t="str">
        <f t="array" ref="M79">IF(COUNTIF($J$6:$J$207,"?*")&lt;ROW(K79)-5,"",INDEX(K:K,SMALL(IF(K$6:K$207&lt;&gt;"",ROW(K$6:K$207)),ROWS(K$6:K79))))</f>
        <v/>
      </c>
    </row>
    <row r="80" spans="2:13" ht="15.75" x14ac:dyDescent="0.25">
      <c r="B80" s="58" t="e">
        <f t="array" ref="B80">IFERROR(SMALL(IF((COUNTIF($B$78:B79, $E$6:$E$62)=0)*ISNUMBER($E$6:$E$62), $E$6:$E$62, "A"), 1), INDEX($E$6:$E$62, MATCH(SMALL(IF(ISTEXT($E$6:$E$62)*(COUNTIF(B$78:$B79, $E$6:$E$62)=0), COUNTIF($E$6:$E$62, "&lt;"&amp;$E$6:$E$62), ""), 1), IF(ISTEXT($E$6:$E$62), COUNTIF($E$6:$E$62, "&lt;"&amp;$E$6:$E$62), ""), 0)))</f>
        <v>#NUM!</v>
      </c>
      <c r="C80" s="45" t="str">
        <f t="shared" si="7"/>
        <v/>
      </c>
      <c r="D80" s="48" t="str">
        <f t="shared" si="8"/>
        <v/>
      </c>
      <c r="E80" s="49">
        <f>IF(ISNUMBER(D80),SUM(D79:D80),0)</f>
        <v>0</v>
      </c>
      <c r="F80" s="26" t="str">
        <f>IF(OR(F79="Predominant Level Met",F79="Threshold Not Met"),"_",(IF(E80&gt;0.5001,"Predominant Level Met","_")))</f>
        <v>_</v>
      </c>
      <c r="J80" s="9" t="str">
        <f>IF(AND('Covered Services'!Q84&lt;&gt;1,'Covered Services'!E84="OutPt, OON",'Covered Services'!B84&gt;0),'Covered Services'!B84,"")</f>
        <v/>
      </c>
      <c r="K80" s="76" t="str">
        <f>IF(J80="","",'Covered Services'!D84)</f>
        <v/>
      </c>
      <c r="L80" s="43" t="str">
        <f t="array" ref="L80">IF(COUNTIF($J$6:$J$207,"?*")&lt;ROW(J80)-5,"",INDEX(J:J,SMALL(IF(J$6:J$207&lt;&gt;"",ROW(J$6:J$207)),ROWS(J$6:J80))))</f>
        <v/>
      </c>
      <c r="M80" s="43" t="str">
        <f t="array" ref="M80">IF(COUNTIF($J$6:$J$207,"?*")&lt;ROW(K80)-5,"",INDEX(K:K,SMALL(IF(K$6:K$207&lt;&gt;"",ROW(K$6:K$207)),ROWS(K$6:K80))))</f>
        <v/>
      </c>
    </row>
    <row r="81" spans="2:13" ht="15.75" x14ac:dyDescent="0.25">
      <c r="B81" s="58" t="e">
        <f t="array" ref="B81">IFERROR(SMALL(IF((COUNTIF($B$78:B80, $E$6:$E$62)=0)*ISNUMBER($E$6:$E$62), $E$6:$E$62, "A"), 1), INDEX($E$6:$E$62, MATCH(SMALL(IF(ISTEXT($E$6:$E$62)*(COUNTIF(B$78:$B80, $E$6:$E$62)=0), COUNTIF($E$6:$E$62, "&lt;"&amp;$E$6:$E$62), ""), 1), IF(ISTEXT($E$6:$E$62), COUNTIF($E$6:$E$62, "&lt;"&amp;$E$6:$E$62), ""), 0)))</f>
        <v>#NUM!</v>
      </c>
      <c r="C81" s="45" t="str">
        <f t="shared" si="7"/>
        <v/>
      </c>
      <c r="D81" s="48" t="str">
        <f t="shared" si="8"/>
        <v/>
      </c>
      <c r="E81" s="49">
        <f>IF(ISNUMBER(D81),SUM(D79:D81),0)</f>
        <v>0</v>
      </c>
      <c r="F81" s="26" t="str">
        <f>IF(OR(F80="Predominant Level Met",F79="Predominant Level Met",F79="Threshold Not Met"),"_",(IF(E81&gt;0.5001,"Predominant Level Met","_")))</f>
        <v>_</v>
      </c>
      <c r="J81" s="9" t="str">
        <f>IF(AND('Covered Services'!Q85&lt;&gt;1,'Covered Services'!E85="OutPt, OON",'Covered Services'!B85&gt;0),'Covered Services'!B85,"")</f>
        <v/>
      </c>
      <c r="K81" s="76" t="str">
        <f>IF(J81="","",'Covered Services'!D85)</f>
        <v/>
      </c>
      <c r="L81" s="43" t="str">
        <f t="array" ref="L81">IF(COUNTIF($J$6:$J$207,"?*")&lt;ROW(J81)-5,"",INDEX(J:J,SMALL(IF(J$6:J$207&lt;&gt;"",ROW(J$6:J$207)),ROWS(J$6:J81))))</f>
        <v/>
      </c>
      <c r="M81" s="43" t="str">
        <f t="array" ref="M81">IF(COUNTIF($J$6:$J$207,"?*")&lt;ROW(K81)-5,"",INDEX(K:K,SMALL(IF(K$6:K$207&lt;&gt;"",ROW(K$6:K$207)),ROWS(K$6:K81))))</f>
        <v/>
      </c>
    </row>
    <row r="82" spans="2:13" ht="15.75" x14ac:dyDescent="0.25">
      <c r="B82" s="58" t="e">
        <f t="array" ref="B82">IFERROR(SMALL(IF((COUNTIF($B$78:B81, $E$6:$E$62)=0)*ISNUMBER($E$6:$E$62), $E$6:$E$62, "A"), 1), INDEX($E$6:$E$62, MATCH(SMALL(IF(ISTEXT($E$6:$E$62)*(COUNTIF(B$78:$B81, $E$6:$E$62)=0), COUNTIF($E$6:$E$62, "&lt;"&amp;$E$6:$E$62), ""), 1), IF(ISTEXT($E$6:$E$62), COUNTIF($E$6:$E$62, "&lt;"&amp;$E$6:$E$62), ""), 0)))</f>
        <v>#NUM!</v>
      </c>
      <c r="C82" s="45" t="str">
        <f t="shared" si="7"/>
        <v/>
      </c>
      <c r="D82" s="48" t="str">
        <f t="shared" si="8"/>
        <v/>
      </c>
      <c r="E82" s="49">
        <f>IF(ISNUMBER(D82),SUM(D79:D82),0)</f>
        <v>0</v>
      </c>
      <c r="F82" s="26" t="str">
        <f>IF(OR(F81="Predominant Level Met",F80="Predominant Level Met",F79="Predominant Level Met",F79="Threshold Not Met"),"_",(IF(E82&gt;0.5001,"Predominant Level Met","_")))</f>
        <v>_</v>
      </c>
      <c r="J82" s="9" t="str">
        <f>IF(AND('Covered Services'!Q86&lt;&gt;1,'Covered Services'!E86="OutPt, OON",'Covered Services'!B86&gt;0),'Covered Services'!B86,"")</f>
        <v/>
      </c>
      <c r="K82" s="76" t="str">
        <f>IF(J82="","",'Covered Services'!D86)</f>
        <v/>
      </c>
      <c r="L82" s="43" t="str">
        <f t="array" ref="L82">IF(COUNTIF($J$6:$J$207,"?*")&lt;ROW(J82)-5,"",INDEX(J:J,SMALL(IF(J$6:J$207&lt;&gt;"",ROW(J$6:J$207)),ROWS(J$6:J82))))</f>
        <v/>
      </c>
      <c r="M82" s="43" t="str">
        <f t="array" ref="M82">IF(COUNTIF($J$6:$J$207,"?*")&lt;ROW(K82)-5,"",INDEX(K:K,SMALL(IF(K$6:K$207&lt;&gt;"",ROW(K$6:K$207)),ROWS(K$6:K82))))</f>
        <v/>
      </c>
    </row>
    <row r="83" spans="2:13" ht="15.75" x14ac:dyDescent="0.25">
      <c r="B83" s="58" t="e">
        <f t="array" ref="B83">IFERROR(SMALL(IF((COUNTIF($B$78:B82, $E$6:$E$62)=0)*ISNUMBER($E$6:$E$62), $E$6:$E$62, "A"), 1), INDEX($E$6:$E$62, MATCH(SMALL(IF(ISTEXT($E$6:$E$62)*(COUNTIF(B$78:$B82, $E$6:$E$62)=0), COUNTIF($E$6:$E$62, "&lt;"&amp;$E$6:$E$62), ""), 1), IF(ISTEXT($E$6:$E$62), COUNTIF($E$6:$E$62, "&lt;"&amp;$E$6:$E$62), ""), 0)))</f>
        <v>#NUM!</v>
      </c>
      <c r="C83" s="45" t="str">
        <f t="shared" si="7"/>
        <v/>
      </c>
      <c r="D83" s="48" t="str">
        <f t="shared" si="8"/>
        <v/>
      </c>
      <c r="E83" s="49">
        <f>IF(ISNUMBER(D83),SUM(D79:D83),0)</f>
        <v>0</v>
      </c>
      <c r="F83" s="26" t="str">
        <f>IF(OR(F82="Predominant Level Met",F81="Predominant Level Met",F80="Predominant Level Met",F79="Predominant Level Met",F79="Threshold Not Met"),"_",(IF(E83&gt;0.5001,"Predominant Level Met","_")))</f>
        <v>_</v>
      </c>
      <c r="J83" s="9" t="str">
        <f>IF(AND('Covered Services'!Q87&lt;&gt;1,'Covered Services'!E87="OutPt, OON",'Covered Services'!B87&gt;0),'Covered Services'!B87,"")</f>
        <v/>
      </c>
      <c r="K83" s="76" t="str">
        <f>IF(J83="","",'Covered Services'!D87)</f>
        <v/>
      </c>
      <c r="L83" s="43" t="str">
        <f t="array" ref="L83">IF(COUNTIF($J$6:$J$207,"?*")&lt;ROW(J83)-5,"",INDEX(J:J,SMALL(IF(J$6:J$207&lt;&gt;"",ROW(J$6:J$207)),ROWS(J$6:J83))))</f>
        <v/>
      </c>
      <c r="M83" s="43" t="str">
        <f t="array" ref="M83">IF(COUNTIF($J$6:$J$207,"?*")&lt;ROW(K83)-5,"",INDEX(K:K,SMALL(IF(K$6:K$207&lt;&gt;"",ROW(K$6:K$207)),ROWS(K$6:K83))))</f>
        <v/>
      </c>
    </row>
    <row r="84" spans="2:13" ht="16.5" thickBot="1" x14ac:dyDescent="0.3">
      <c r="B84" s="59" t="e">
        <f t="array" ref="B84">IFERROR(SMALL(IF((COUNTIF($B$78:B83, $E$6:$E$62)=0)*ISNUMBER($E$6:$E$62), $E$6:$E$62, "A"), 1), INDEX($E$6:$E$62, MATCH(SMALL(IF(ISTEXT($E$6:$E$62)*(COUNTIF(B$78:$B83, $E$6:$E$62)=0), COUNTIF($E$6:$E$62, "&lt;"&amp;$E$6:$E$62), ""), 1), IF(ISTEXT($E$6:$E$62), COUNTIF($E$6:$E$62, "&lt;"&amp;$E$6:$E$62), ""), 0)))</f>
        <v>#NUM!</v>
      </c>
      <c r="C84" s="45" t="str">
        <f t="shared" si="7"/>
        <v/>
      </c>
      <c r="D84" s="48" t="str">
        <f t="shared" si="8"/>
        <v/>
      </c>
      <c r="E84" s="49">
        <f>IF(ISNUMBER(D84),SUM(D79:D84),0)</f>
        <v>0</v>
      </c>
      <c r="F84" s="26" t="str">
        <f>IF(OR(F83="Predominant Level Met",F82="Predominant Level Met",F81="Predominant Level Met",F80="Predominant Level Met",F79="Predominant Level Met",F79="Threshold Not Met"),"_",(IF(E84&gt;0.5001,"Predominant Level Met","_")))</f>
        <v>_</v>
      </c>
      <c r="J84" s="9" t="str">
        <f>IF(AND('Covered Services'!Q88&lt;&gt;1,'Covered Services'!E88="OutPt, OON",'Covered Services'!B88&gt;0),'Covered Services'!B88,"")</f>
        <v/>
      </c>
      <c r="K84" s="76" t="str">
        <f>IF(J84="","",'Covered Services'!D88)</f>
        <v/>
      </c>
      <c r="L84" s="43" t="str">
        <f t="array" ref="L84">IF(COUNTIF($J$6:$J$207,"?*")&lt;ROW(J84)-5,"",INDEX(J:J,SMALL(IF(J$6:J$207&lt;&gt;"",ROW(J$6:J$207)),ROWS(J$6:J84))))</f>
        <v/>
      </c>
      <c r="M84" s="43" t="str">
        <f t="array" ref="M84">IF(COUNTIF($J$6:$J$207,"?*")&lt;ROW(K84)-5,"",INDEX(K:K,SMALL(IF(K$6:K$207&lt;&gt;"",ROW(K$6:K$207)),ROWS(K$6:K84))))</f>
        <v/>
      </c>
    </row>
    <row r="85" spans="2:13" ht="16.5" thickBot="1" x14ac:dyDescent="0.3">
      <c r="B85" s="56" t="s">
        <v>33</v>
      </c>
      <c r="C85" s="28">
        <f>SUM(C79:C84)</f>
        <v>0</v>
      </c>
      <c r="D85" s="11"/>
      <c r="E85" s="11"/>
      <c r="F85" s="12"/>
      <c r="J85" s="9" t="str">
        <f>IF(AND('Covered Services'!Q89&lt;&gt;1,'Covered Services'!E89="OutPt, OON",'Covered Services'!B89&gt;0),'Covered Services'!B89,"")</f>
        <v/>
      </c>
      <c r="K85" s="76" t="str">
        <f>IF(J85="","",'Covered Services'!D89)</f>
        <v/>
      </c>
      <c r="L85" s="43" t="str">
        <f t="array" ref="L85">IF(COUNTIF($J$6:$J$207,"?*")&lt;ROW(J85)-5,"",INDEX(J:J,SMALL(IF(J$6:J$207&lt;&gt;"",ROW(J$6:J$207)),ROWS(J$6:J85))))</f>
        <v/>
      </c>
      <c r="M85" s="43" t="str">
        <f t="array" ref="M85">IF(COUNTIF($J$6:$J$207,"?*")&lt;ROW(K85)-5,"",INDEX(K:K,SMALL(IF(K$6:K$207&lt;&gt;"",ROW(K$6:K$207)),ROWS(K$6:K85))))</f>
        <v/>
      </c>
    </row>
    <row r="86" spans="2:13" ht="15.75" x14ac:dyDescent="0.25">
      <c r="B86" s="60"/>
      <c r="C86" s="19"/>
      <c r="D86" s="20"/>
      <c r="E86" s="11"/>
      <c r="F86" s="12"/>
      <c r="J86" s="9" t="str">
        <f>IF(AND('Covered Services'!Q90&lt;&gt;1,'Covered Services'!E90="OutPt, OON",'Covered Services'!B90&gt;0),'Covered Services'!B90,"")</f>
        <v/>
      </c>
      <c r="K86" s="76" t="str">
        <f>IF(J86="","",'Covered Services'!D90)</f>
        <v/>
      </c>
      <c r="L86" s="43" t="str">
        <f t="array" ref="L86">IF(COUNTIF($J$6:$J$207,"?*")&lt;ROW(J86)-5,"",INDEX(J:J,SMALL(IF(J$6:J$207&lt;&gt;"",ROW(J$6:J$207)),ROWS(J$6:J86))))</f>
        <v/>
      </c>
      <c r="M86" s="43" t="str">
        <f t="array" ref="M86">IF(COUNTIF($J$6:$J$207,"?*")&lt;ROW(K86)-5,"",INDEX(K:K,SMALL(IF(K$6:K$207&lt;&gt;"",ROW(K$6:K$207)),ROWS(K$6:K86))))</f>
        <v/>
      </c>
    </row>
    <row r="87" spans="2:13" ht="94.5" x14ac:dyDescent="0.25">
      <c r="B87" s="54" t="s">
        <v>23</v>
      </c>
      <c r="C87" s="21" t="s">
        <v>24</v>
      </c>
      <c r="D87" s="7" t="s">
        <v>37</v>
      </c>
      <c r="E87" s="22" t="s">
        <v>28</v>
      </c>
      <c r="F87" s="64" t="s">
        <v>25</v>
      </c>
      <c r="G87" s="51" t="str">
        <f>IF(F88="Threshold Not Met","No such limits shall be applied","")</f>
        <v/>
      </c>
      <c r="J87" s="9" t="str">
        <f>IF(AND('Covered Services'!Q91&lt;&gt;1,'Covered Services'!E91="OutPt, OON",'Covered Services'!B91&gt;0),'Covered Services'!B91,"")</f>
        <v/>
      </c>
      <c r="K87" s="76" t="str">
        <f>IF(J87="","",'Covered Services'!D91)</f>
        <v/>
      </c>
      <c r="L87" s="43" t="str">
        <f t="array" ref="L87">IF(COUNTIF($J$6:$J$207,"?*")&lt;ROW(J87)-5,"",INDEX(J:J,SMALL(IF(J$6:J$207&lt;&gt;"",ROW(J$6:J$207)),ROWS(J$6:J87))))</f>
        <v/>
      </c>
      <c r="M87" s="43" t="str">
        <f t="array" ref="M87">IF(COUNTIF($J$6:$J$207,"?*")&lt;ROW(K87)-5,"",INDEX(K:K,SMALL(IF(K$6:K$207&lt;&gt;"",ROW(K$6:K$207)),ROWS(K$6:K87))))</f>
        <v/>
      </c>
    </row>
    <row r="88" spans="2:13" ht="15.75" x14ac:dyDescent="0.25">
      <c r="B88" s="63" t="e">
        <f t="array" ref="B88">IFERROR(SMALL(IF((COUNTIF($B$87:B87, $G$6:$G$62)=0)*ISNUMBER($G$6:$G$62), $G$6:$G$62, "A"), 1), INDEX($G$6:$G$62, MATCH(SMALL(IF(ISTEXT($G$6:$G$62)*(COUNTIF(B$87:$B87, $G$6:$G$62)=0), COUNTIF($G$6:$G$62, "&lt;"&amp;$G$6:$G$62), ""), 1), IF(ISTEXT($G$6:$G$62), COUNTIF($G$6:$G$62, "&lt;"&amp;$G$6:$G$62), ""), 0)))</f>
        <v>#NUM!</v>
      </c>
      <c r="C88" s="45" t="str">
        <f t="shared" ref="C88:C93" si="9">IF(ISNUMBER(B88),SUMIF($G$6:$G$62,B88,$C$6:$C$62),"")</f>
        <v/>
      </c>
      <c r="D88" s="48" t="str">
        <f>IF(ISNUMBER(C88),C88/$C$94,"")</f>
        <v/>
      </c>
      <c r="E88" s="49">
        <f>IF(ISNUMBER(D88),D88,0)</f>
        <v>0</v>
      </c>
      <c r="F88" s="47" t="str">
        <f>IF(AND(G64&gt;0,G66&lt;2/3),"Threshold Not Met",IF(E88&gt;0.5001,"Predominant Level Met","_"))</f>
        <v>_</v>
      </c>
      <c r="J88" s="9" t="str">
        <f>IF(AND('Covered Services'!Q92&lt;&gt;1,'Covered Services'!E92="OutPt, OON",'Covered Services'!B92&gt;0),'Covered Services'!B92,"")</f>
        <v/>
      </c>
      <c r="K88" s="76" t="str">
        <f>IF(J88="","",'Covered Services'!D92)</f>
        <v/>
      </c>
      <c r="L88" s="43" t="str">
        <f t="array" ref="L88">IF(COUNTIF($J$6:$J$207,"?*")&lt;ROW(J88)-5,"",INDEX(J:J,SMALL(IF(J$6:J$207&lt;&gt;"",ROW(J$6:J$207)),ROWS(J$6:J88))))</f>
        <v/>
      </c>
      <c r="M88" s="43" t="str">
        <f t="array" ref="M88">IF(COUNTIF($J$6:$J$207,"?*")&lt;ROW(K88)-5,"",INDEX(K:K,SMALL(IF(K$6:K$207&lt;&gt;"",ROW(K$6:K$207)),ROWS(K$6:K88))))</f>
        <v/>
      </c>
    </row>
    <row r="89" spans="2:13" ht="15.75" x14ac:dyDescent="0.25">
      <c r="B89" s="63" t="e">
        <f t="array" ref="B89">IFERROR(SMALL(IF((COUNTIF($B$87:B88, $G$6:$G$62)=0)*ISNUMBER($G$6:$G$62), $G$6:$G$62, "A"), 1), INDEX($G$6:$G$62, MATCH(SMALL(IF(ISTEXT($G$6:$G$62)*(COUNTIF(B$87:$B88, $G$6:$G$62)=0), COUNTIF($G$6:$G$62, "&lt;"&amp;$G$6:$G$62), ""), 1), IF(ISTEXT($G$6:$G$62), COUNTIF($G$6:$G$62, "&lt;"&amp;$G$6:$G$62), ""), 0)))</f>
        <v>#NUM!</v>
      </c>
      <c r="C89" s="45" t="str">
        <f t="shared" si="9"/>
        <v/>
      </c>
      <c r="D89" s="48" t="str">
        <f t="shared" ref="D89:D92" si="10">IF(ISNUMBER(C89),C89/$C$94,"")</f>
        <v/>
      </c>
      <c r="E89" s="49">
        <f>IF(ISNUMBER(D89),SUM(D88:D89),0)</f>
        <v>0</v>
      </c>
      <c r="F89" s="26" t="str">
        <f>IF(OR(F88="Predominant Level Met",F88="Threshold Not Met"),"_",(IF(E89&gt;0.5001,"Predominant Level Met","_")))</f>
        <v>_</v>
      </c>
      <c r="J89" s="9" t="str">
        <f>IF(AND('Covered Services'!Q93&lt;&gt;1,'Covered Services'!E93="OutPt, OON",'Covered Services'!B93&gt;0),'Covered Services'!B93,"")</f>
        <v/>
      </c>
      <c r="K89" s="76" t="str">
        <f>IF(J89="","",'Covered Services'!D93)</f>
        <v/>
      </c>
      <c r="L89" s="43" t="str">
        <f t="array" ref="L89">IF(COUNTIF($J$6:$J$207,"?*")&lt;ROW(J89)-5,"",INDEX(J:J,SMALL(IF(J$6:J$207&lt;&gt;"",ROW(J$6:J$207)),ROWS(J$6:J89))))</f>
        <v/>
      </c>
      <c r="M89" s="43" t="str">
        <f t="array" ref="M89">IF(COUNTIF($J$6:$J$207,"?*")&lt;ROW(K89)-5,"",INDEX(K:K,SMALL(IF(K$6:K$207&lt;&gt;"",ROW(K$6:K$207)),ROWS(K$6:K89))))</f>
        <v/>
      </c>
    </row>
    <row r="90" spans="2:13" ht="15.75" x14ac:dyDescent="0.25">
      <c r="B90" s="63" t="e">
        <f t="array" ref="B90">IFERROR(SMALL(IF((COUNTIF($B$87:B89, $G$6:$G$62)=0)*ISNUMBER($G$6:$G$62), $G$6:$G$62, "A"), 1), INDEX($G$6:$G$62, MATCH(SMALL(IF(ISTEXT($G$6:$G$62)*(COUNTIF(B$87:$B89, $G$6:$G$62)=0), COUNTIF($G$6:$G$62, "&lt;"&amp;$G$6:$G$62), ""), 1), IF(ISTEXT($G$6:$G$62), COUNTIF($G$6:$G$62, "&lt;"&amp;$G$6:$G$62), ""), 0)))</f>
        <v>#NUM!</v>
      </c>
      <c r="C90" s="45" t="str">
        <f t="shared" si="9"/>
        <v/>
      </c>
      <c r="D90" s="48" t="str">
        <f t="shared" si="10"/>
        <v/>
      </c>
      <c r="E90" s="49">
        <f>IF(ISNUMBER(D90),SUM(D88:D90),0)</f>
        <v>0</v>
      </c>
      <c r="F90" s="26" t="str">
        <f>IF(OR(F89="Predominant Level Met",F88="Predominant Level Met",F88="Threshold Not Met"),"_",(IF(E90&gt;0.5001,"Predominant Level Met","_")))</f>
        <v>_</v>
      </c>
      <c r="J90" s="9" t="str">
        <f>IF(AND('Covered Services'!Q94&lt;&gt;1,'Covered Services'!E94="OutPt, OON",'Covered Services'!B94&gt;0),'Covered Services'!B94,"")</f>
        <v/>
      </c>
      <c r="K90" s="76" t="str">
        <f>IF(J90="","",'Covered Services'!D94)</f>
        <v/>
      </c>
      <c r="L90" s="43" t="str">
        <f t="array" ref="L90">IF(COUNTIF($J$6:$J$207,"?*")&lt;ROW(J90)-5,"",INDEX(J:J,SMALL(IF(J$6:J$207&lt;&gt;"",ROW(J$6:J$207)),ROWS(J$6:J90))))</f>
        <v/>
      </c>
      <c r="M90" s="43" t="str">
        <f t="array" ref="M90">IF(COUNTIF($J$6:$J$207,"?*")&lt;ROW(K90)-5,"",INDEX(K:K,SMALL(IF(K$6:K$207&lt;&gt;"",ROW(K$6:K$207)),ROWS(K$6:K90))))</f>
        <v/>
      </c>
    </row>
    <row r="91" spans="2:13" ht="15.75" x14ac:dyDescent="0.25">
      <c r="B91" s="63" t="e">
        <f t="array" ref="B91">IFERROR(SMALL(IF((COUNTIF($B$87:B90, $G$6:$G$62)=0)*ISNUMBER($G$6:$G$62), $G$6:$G$62, "A"), 1), INDEX($G$6:$G$62, MATCH(SMALL(IF(ISTEXT($G$6:$G$62)*(COUNTIF(B$87:$B90, $G$6:$G$62)=0), COUNTIF($G$6:$G$62, "&lt;"&amp;$G$6:$G$62), ""), 1), IF(ISTEXT($G$6:$G$62), COUNTIF($G$6:$G$62, "&lt;"&amp;$G$6:$G$62), ""), 0)))</f>
        <v>#NUM!</v>
      </c>
      <c r="C91" s="45" t="str">
        <f t="shared" si="9"/>
        <v/>
      </c>
      <c r="D91" s="48" t="str">
        <f t="shared" si="10"/>
        <v/>
      </c>
      <c r="E91" s="49">
        <f>IF(ISNUMBER(D91),SUM(D88:D91),0)</f>
        <v>0</v>
      </c>
      <c r="F91" s="26" t="str">
        <f>IF(OR(F90="Predominant Level Met",F89="Predominant Level Met",F88="Predominant Level Met",F88="Threshold Not Met"),"_",(IF(E91&gt;0.5001,"Predominant Level Met","_")))</f>
        <v>_</v>
      </c>
      <c r="J91" s="9" t="str">
        <f>IF(AND('Covered Services'!Q95&lt;&gt;1,'Covered Services'!E95="OutPt, OON",'Covered Services'!B95&gt;0),'Covered Services'!B95,"")</f>
        <v/>
      </c>
      <c r="K91" s="76" t="str">
        <f>IF(J91="","",'Covered Services'!D95)</f>
        <v/>
      </c>
      <c r="L91" s="43" t="str">
        <f t="array" ref="L91">IF(COUNTIF($J$6:$J$207,"?*")&lt;ROW(J91)-5,"",INDEX(J:J,SMALL(IF(J$6:J$207&lt;&gt;"",ROW(J$6:J$207)),ROWS(J$6:J91))))</f>
        <v/>
      </c>
      <c r="M91" s="43" t="str">
        <f t="array" ref="M91">IF(COUNTIF($J$6:$J$207,"?*")&lt;ROW(K91)-5,"",INDEX(K:K,SMALL(IF(K$6:K$207&lt;&gt;"",ROW(K$6:K$207)),ROWS(K$6:K91))))</f>
        <v/>
      </c>
    </row>
    <row r="92" spans="2:13" ht="15.75" x14ac:dyDescent="0.25">
      <c r="B92" s="63" t="e">
        <f t="array" ref="B92">IFERROR(SMALL(IF((COUNTIF($B$87:B91, $G$6:$G$62)=0)*ISNUMBER($G$6:$G$62), $G$6:$G$62, "A"), 1), INDEX($G$6:$G$62, MATCH(SMALL(IF(ISTEXT($G$6:$G$62)*(COUNTIF(B$87:$B91, $G$6:$G$62)=0), COUNTIF($G$6:$G$62, "&lt;"&amp;$G$6:$G$62), ""), 1), IF(ISTEXT($G$6:$G$62), COUNTIF($G$6:$G$62, "&lt;"&amp;$G$6:$G$62), ""), 0)))</f>
        <v>#NUM!</v>
      </c>
      <c r="C92" s="45" t="str">
        <f t="shared" si="9"/>
        <v/>
      </c>
      <c r="D92" s="48" t="str">
        <f t="shared" si="10"/>
        <v/>
      </c>
      <c r="E92" s="49">
        <f>IF(ISNUMBER(D92),SUM(D88:D92),0)</f>
        <v>0</v>
      </c>
      <c r="F92" s="26" t="str">
        <f>IF(OR(F91="Predominant Level Met",F90="Predominant Level Met",F89="Predominant Level Met",F88="Predominant Level Met",F88="Threshold Not Met"),"_",(IF(E92&gt;0.5001,"Predominant Level Met","_")))</f>
        <v>_</v>
      </c>
      <c r="J92" s="9" t="str">
        <f>IF(AND('Covered Services'!Q96&lt;&gt;1,'Covered Services'!E96="OutPt, OON",'Covered Services'!B96&gt;0),'Covered Services'!B96,"")</f>
        <v/>
      </c>
      <c r="K92" s="76" t="str">
        <f>IF(J92="","",'Covered Services'!D96)</f>
        <v/>
      </c>
      <c r="L92" s="43" t="str">
        <f t="array" ref="L92">IF(COUNTIF($J$6:$J$207,"?*")&lt;ROW(J92)-5,"",INDEX(J:J,SMALL(IF(J$6:J$207&lt;&gt;"",ROW(J$6:J$207)),ROWS(J$6:J92))))</f>
        <v/>
      </c>
      <c r="M92" s="43" t="str">
        <f t="array" ref="M92">IF(COUNTIF($J$6:$J$207,"?*")&lt;ROW(K92)-5,"",INDEX(K:K,SMALL(IF(K$6:K$207&lt;&gt;"",ROW(K$6:K$207)),ROWS(K$6:K92))))</f>
        <v/>
      </c>
    </row>
    <row r="93" spans="2:13" ht="16.5" thickBot="1" x14ac:dyDescent="0.3">
      <c r="B93" s="63" t="e">
        <f t="array" ref="B93">IFERROR(SMALL(IF((COUNTIF($B$87:B92, $G$6:$G$62)=0)*ISNUMBER($G$6:$G$62), $G$6:$G$62, "A"), 1), INDEX($G$6:$G$62, MATCH(SMALL(IF(ISTEXT($G$6:$G$62)*(COUNTIF(B$87:$B92, $G$6:$G$62)=0), COUNTIF($G$6:$G$62, "&lt;"&amp;$G$6:$G$62), ""), 1), IF(ISTEXT($G$6:$G$62), COUNTIF($G$6:$G$62, "&lt;"&amp;$G$6:$G$62), ""), 0)))</f>
        <v>#NUM!</v>
      </c>
      <c r="C93" s="45" t="str">
        <f t="shared" si="9"/>
        <v/>
      </c>
      <c r="D93" s="48" t="str">
        <f>IF(ISNUMBER(C93),C93/$C$94,"")</f>
        <v/>
      </c>
      <c r="E93" s="49">
        <f>IF(ISNUMBER(D93),SUM(D88:D93),0)</f>
        <v>0</v>
      </c>
      <c r="F93" s="26" t="str">
        <f>IF(OR(F92="Predominant Level Met",F91="Predominant Level Met",F90="Predominant Level Met",F89="Predominant Level Met",F88="Predominant Level Met",F88="Threshold Not Met"),"_",(IF(E93&gt;0.5001,"Predominant Level Met","_")))</f>
        <v>_</v>
      </c>
      <c r="J93" s="9" t="str">
        <f>IF(AND('Covered Services'!Q97&lt;&gt;1,'Covered Services'!E97="OutPt, OON",'Covered Services'!B97&gt;0),'Covered Services'!B97,"")</f>
        <v/>
      </c>
      <c r="K93" s="76" t="str">
        <f>IF(J93="","",'Covered Services'!D97)</f>
        <v/>
      </c>
      <c r="L93" s="43" t="str">
        <f t="array" ref="L93">IF(COUNTIF($J$6:$J$207,"?*")&lt;ROW(J93)-5,"",INDEX(J:J,SMALL(IF(J$6:J$207&lt;&gt;"",ROW(J$6:J$207)),ROWS(J$6:J93))))</f>
        <v/>
      </c>
      <c r="M93" s="43" t="str">
        <f t="array" ref="M93">IF(COUNTIF($J$6:$J$207,"?*")&lt;ROW(K93)-5,"",INDEX(K:K,SMALL(IF(K$6:K$207&lt;&gt;"",ROW(K$6:K$207)),ROWS(K$6:K93))))</f>
        <v/>
      </c>
    </row>
    <row r="94" spans="2:13" ht="16.5" thickBot="1" x14ac:dyDescent="0.3">
      <c r="B94" s="56" t="s">
        <v>34</v>
      </c>
      <c r="C94" s="28">
        <f>SUM(C88:C93)</f>
        <v>0</v>
      </c>
      <c r="D94" s="11"/>
      <c r="E94" s="11"/>
      <c r="F94" s="12"/>
      <c r="J94" s="9" t="str">
        <f>IF(AND('Covered Services'!Q98&lt;&gt;1,'Covered Services'!E98="OutPt, OON",'Covered Services'!B98&gt;0),'Covered Services'!B98,"")</f>
        <v/>
      </c>
      <c r="K94" s="76" t="str">
        <f>IF(J94="","",'Covered Services'!D98)</f>
        <v/>
      </c>
      <c r="L94" s="43" t="str">
        <f t="array" ref="L94">IF(COUNTIF($J$6:$J$207,"?*")&lt;ROW(J94)-5,"",INDEX(J:J,SMALL(IF(J$6:J$207&lt;&gt;"",ROW(J$6:J$207)),ROWS(J$6:J94))))</f>
        <v/>
      </c>
      <c r="M94" s="43" t="str">
        <f t="array" ref="M94">IF(COUNTIF($J$6:$J$207,"?*")&lt;ROW(K94)-5,"",INDEX(K:K,SMALL(IF(K$6:K$207&lt;&gt;"",ROW(K$6:K$207)),ROWS(K$6:K94))))</f>
        <v/>
      </c>
    </row>
    <row r="95" spans="2:13" ht="15.75" x14ac:dyDescent="0.25">
      <c r="B95" s="60"/>
      <c r="C95" s="19"/>
      <c r="D95" s="20"/>
      <c r="E95" s="20"/>
      <c r="F95" s="25"/>
      <c r="J95" s="9" t="str">
        <f>IF(AND('Covered Services'!Q99&lt;&gt;1,'Covered Services'!E99="OutPt, OON",'Covered Services'!B99&gt;0),'Covered Services'!B99,"")</f>
        <v/>
      </c>
      <c r="K95" s="76" t="str">
        <f>IF(J95="","",'Covered Services'!D99)</f>
        <v/>
      </c>
      <c r="L95" s="43" t="str">
        <f t="array" ref="L95">IF(COUNTIF($J$6:$J$207,"?*")&lt;ROW(J95)-5,"",INDEX(J:J,SMALL(IF(J$6:J$207&lt;&gt;"",ROW(J$6:J$207)),ROWS(J$6:J95))))</f>
        <v/>
      </c>
      <c r="M95" s="43" t="str">
        <f t="array" ref="M95">IF(COUNTIF($J$6:$J$207,"?*")&lt;ROW(K95)-5,"",INDEX(K:K,SMALL(IF(K$6:K$207&lt;&gt;"",ROW(K$6:K$207)),ROWS(K$6:K95))))</f>
        <v/>
      </c>
    </row>
    <row r="96" spans="2:13" ht="94.5" x14ac:dyDescent="0.25">
      <c r="B96" s="54" t="s">
        <v>26</v>
      </c>
      <c r="C96" s="7" t="s">
        <v>27</v>
      </c>
      <c r="D96" s="7" t="s">
        <v>38</v>
      </c>
      <c r="E96" s="8" t="s">
        <v>28</v>
      </c>
      <c r="F96" s="64" t="s">
        <v>25</v>
      </c>
      <c r="G96" s="51" t="str">
        <f>IF(F97="Threshold Not Met","No such limits shall be applied","")</f>
        <v/>
      </c>
      <c r="J96" s="9" t="str">
        <f>IF(AND('Covered Services'!Q100&lt;&gt;1,'Covered Services'!E100="OutPt, OON",'Covered Services'!B100&gt;0),'Covered Services'!B100,"")</f>
        <v/>
      </c>
      <c r="K96" s="76" t="str">
        <f>IF(J96="","",'Covered Services'!D100)</f>
        <v/>
      </c>
      <c r="L96" s="43" t="str">
        <f t="array" ref="L96">IF(COUNTIF($J$6:$J$207,"?*")&lt;ROW(J96)-5,"",INDEX(J:J,SMALL(IF(J$6:J$207&lt;&gt;"",ROW(J$6:J$207)),ROWS(J$6:J96))))</f>
        <v/>
      </c>
      <c r="M96" s="43" t="str">
        <f t="array" ref="M96">IF(COUNTIF($J$6:$J$207,"?*")&lt;ROW(K96)-5,"",INDEX(K:K,SMALL(IF(K$6:K$207&lt;&gt;"",ROW(K$6:K$207)),ROWS(K$6:K96))))</f>
        <v/>
      </c>
    </row>
    <row r="97" spans="2:13" ht="15.75" x14ac:dyDescent="0.25">
      <c r="B97" s="63" t="e">
        <f t="array" ref="B97">IFERROR(SMALL(IF((COUNTIF($B$96:B96, $H$6:$H$62)=0)*ISNUMBER($H$6:$H$62), $H$6:$H$62, "A"), 1), INDEX($H$6:$H$62, MATCH(SMALL(IF(ISTEXT($H$6:$H$62)*(COUNTIF(B$96:$B96, $H$6:$H$62)=0), COUNTIF($H$6:$H$62, "&lt;"&amp;$H$6:$H$62), ""), 1), IF(ISTEXT($H$6:$H$62), COUNTIF($H$6:$H$62, "&lt;"&amp;$H$6:$H$62), ""), 0)))</f>
        <v>#NUM!</v>
      </c>
      <c r="C97" s="45" t="str">
        <f t="shared" ref="C97:C102" si="11">IF(ISNUMBER(B97),SUMIF($H$6:$H$62,B97,$C$6:$C$62),"")</f>
        <v/>
      </c>
      <c r="D97" s="48" t="str">
        <f t="shared" ref="D97:D102" si="12">IF(ISNUMBER(C97),C97/$C$103,"")</f>
        <v/>
      </c>
      <c r="E97" s="49">
        <f>IF(ISNUMBER(D97),D97,0)</f>
        <v>0</v>
      </c>
      <c r="F97" s="47" t="str">
        <f>IF(AND(H64&gt;0,H66&lt;2/3),"Threshold Not Met",IF(E97&gt;0.5001,"Predominant Level Met","_"))</f>
        <v>_</v>
      </c>
      <c r="J97" s="9" t="str">
        <f>IF(AND('Covered Services'!Q101&lt;&gt;1,'Covered Services'!E101="OutPt, OON",'Covered Services'!B101&gt;0),'Covered Services'!B101,"")</f>
        <v/>
      </c>
      <c r="K97" s="76" t="str">
        <f>IF(J97="","",'Covered Services'!D101)</f>
        <v/>
      </c>
      <c r="L97" s="43" t="str">
        <f t="array" ref="L97">IF(COUNTIF($J$6:$J$207,"?*")&lt;ROW(J97)-5,"",INDEX(J:J,SMALL(IF(J$6:J$207&lt;&gt;"",ROW(J$6:J$207)),ROWS(J$6:J97))))</f>
        <v/>
      </c>
      <c r="M97" s="43" t="str">
        <f t="array" ref="M97">IF(COUNTIF($J$6:$J$207,"?*")&lt;ROW(K97)-5,"",INDEX(K:K,SMALL(IF(K$6:K$207&lt;&gt;"",ROW(K$6:K$207)),ROWS(K$6:K97))))</f>
        <v/>
      </c>
    </row>
    <row r="98" spans="2:13" ht="15.75" x14ac:dyDescent="0.25">
      <c r="B98" s="63" t="e">
        <f t="array" ref="B98">IFERROR(SMALL(IF((COUNTIF($B$96:B97, $H$6:$H$62)=0)*ISNUMBER($H$6:$H$62), $H$6:$H$62, "A"), 1), INDEX($H$6:$H$62, MATCH(SMALL(IF(ISTEXT($H$6:$H$62)*(COUNTIF(B$96:$B97, $H$6:$H$62)=0), COUNTIF($H$6:$H$62, "&lt;"&amp;$H$6:$H$62), ""), 1), IF(ISTEXT($H$6:$H$62), COUNTIF($H$6:$H$62, "&lt;"&amp;$H$6:$H$62), ""), 0)))</f>
        <v>#NUM!</v>
      </c>
      <c r="C98" s="45" t="str">
        <f t="shared" si="11"/>
        <v/>
      </c>
      <c r="D98" s="48" t="str">
        <f t="shared" si="12"/>
        <v/>
      </c>
      <c r="E98" s="49">
        <f>IF(ISNUMBER(D98),SUM(D97:D98),0)</f>
        <v>0</v>
      </c>
      <c r="F98" s="26" t="str">
        <f>IF(OR(F97="Predominant Level Met",F97="Threshold Not Met"),"_",(IF(E98&gt;0.5001,"Predominant Level Met","_")))</f>
        <v>_</v>
      </c>
      <c r="J98" s="9" t="str">
        <f>IF(AND('Covered Services'!Q102&lt;&gt;1,'Covered Services'!E102="OutPt, OON",'Covered Services'!B102&gt;0),'Covered Services'!B102,"")</f>
        <v/>
      </c>
      <c r="K98" s="76" t="str">
        <f>IF(J98="","",'Covered Services'!D102)</f>
        <v/>
      </c>
      <c r="L98" s="43" t="str">
        <f t="array" ref="L98">IF(COUNTIF($J$6:$J$207,"?*")&lt;ROW(J98)-5,"",INDEX(J:J,SMALL(IF(J$6:J$207&lt;&gt;"",ROW(J$6:J$207)),ROWS(J$6:J98))))</f>
        <v/>
      </c>
      <c r="M98" s="43" t="str">
        <f t="array" ref="M98">IF(COUNTIF($J$6:$J$207,"?*")&lt;ROW(K98)-5,"",INDEX(K:K,SMALL(IF(K$6:K$207&lt;&gt;"",ROW(K$6:K$207)),ROWS(K$6:K98))))</f>
        <v/>
      </c>
    </row>
    <row r="99" spans="2:13" ht="15.75" x14ac:dyDescent="0.25">
      <c r="B99" s="63" t="e">
        <f t="array" ref="B99">IFERROR(SMALL(IF((COUNTIF($B$96:B98, $H$6:$H$62)=0)*ISNUMBER($H$6:$H$62), $H$6:$H$62, "A"), 1), INDEX($H$6:$H$62, MATCH(SMALL(IF(ISTEXT($H$6:$H$62)*(COUNTIF(B$96:$B98, $H$6:$H$62)=0), COUNTIF($H$6:$H$62, "&lt;"&amp;$H$6:$H$62), ""), 1), IF(ISTEXT($H$6:$H$62), COUNTIF($H$6:$H$62, "&lt;"&amp;$H$6:$H$62), ""), 0)))</f>
        <v>#NUM!</v>
      </c>
      <c r="C99" s="45" t="str">
        <f t="shared" si="11"/>
        <v/>
      </c>
      <c r="D99" s="48" t="str">
        <f t="shared" si="12"/>
        <v/>
      </c>
      <c r="E99" s="49">
        <f>IF(ISNUMBER(D99),SUM(D97:D99),0)</f>
        <v>0</v>
      </c>
      <c r="F99" s="26" t="str">
        <f>IF(OR(F98="Predominant Level Met",F97="Predominant Level Met",F97="Threshold Not Met"),"_",(IF(E99&gt;0.5001,"Predominant Level Met","_")))</f>
        <v>_</v>
      </c>
      <c r="J99" s="9" t="str">
        <f>IF(AND('Covered Services'!Q103&lt;&gt;1,'Covered Services'!E103="OutPt, OON",'Covered Services'!B103&gt;0),'Covered Services'!B103,"")</f>
        <v/>
      </c>
      <c r="K99" s="76" t="str">
        <f>IF(J99="","",'Covered Services'!D103)</f>
        <v/>
      </c>
      <c r="L99" s="43" t="str">
        <f t="array" ref="L99">IF(COUNTIF($J$6:$J$207,"?*")&lt;ROW(J99)-5,"",INDEX(J:J,SMALL(IF(J$6:J$207&lt;&gt;"",ROW(J$6:J$207)),ROWS(J$6:J99))))</f>
        <v/>
      </c>
      <c r="M99" s="43" t="str">
        <f t="array" ref="M99">IF(COUNTIF($J$6:$J$207,"?*")&lt;ROW(K99)-5,"",INDEX(K:K,SMALL(IF(K$6:K$207&lt;&gt;"",ROW(K$6:K$207)),ROWS(K$6:K99))))</f>
        <v/>
      </c>
    </row>
    <row r="100" spans="2:13" ht="15.75" x14ac:dyDescent="0.25">
      <c r="B100" s="63" t="e">
        <f t="array" ref="B100">IFERROR(SMALL(IF((COUNTIF($B$96:B99, $H$6:$H$62)=0)*ISNUMBER($H$6:$H$62), $H$6:$H$62, "A"), 1), INDEX($H$6:$H$62, MATCH(SMALL(IF(ISTEXT($H$6:$H$62)*(COUNTIF(B$96:$B99, $H$6:$H$62)=0), COUNTIF($H$6:$H$62, "&lt;"&amp;$H$6:$H$62), ""), 1), IF(ISTEXT($H$6:$H$62), COUNTIF($H$6:$H$62, "&lt;"&amp;$H$6:$H$62), ""), 0)))</f>
        <v>#NUM!</v>
      </c>
      <c r="C100" s="45" t="str">
        <f t="shared" si="11"/>
        <v/>
      </c>
      <c r="D100" s="48" t="str">
        <f t="shared" si="12"/>
        <v/>
      </c>
      <c r="E100" s="49">
        <f>IF(ISNUMBER(D100),SUM(D97:D100),0)</f>
        <v>0</v>
      </c>
      <c r="F100" s="26" t="str">
        <f>IF(OR(F99="Predominant Level Met",F98="Predominant Level Met",F97="Predominant Level Met",F97="Threshold Not Met"),"_",(IF(E100&gt;0.5001,"Predominant Level Met","_")))</f>
        <v>_</v>
      </c>
      <c r="J100" s="9" t="str">
        <f>IF(AND('Covered Services'!Q104&lt;&gt;1,'Covered Services'!E104="OutPt, OON",'Covered Services'!B104&gt;0),'Covered Services'!B104,"")</f>
        <v/>
      </c>
      <c r="K100" s="76" t="str">
        <f>IF(J100="","",'Covered Services'!D104)</f>
        <v/>
      </c>
      <c r="L100" s="43" t="str">
        <f t="array" ref="L100">IF(COUNTIF($J$6:$J$207,"?*")&lt;ROW(J100)-5,"",INDEX(J:J,SMALL(IF(J$6:J$207&lt;&gt;"",ROW(J$6:J$207)),ROWS(J$6:J100))))</f>
        <v/>
      </c>
      <c r="M100" s="43" t="str">
        <f t="array" ref="M100">IF(COUNTIF($J$6:$J$207,"?*")&lt;ROW(K100)-5,"",INDEX(K:K,SMALL(IF(K$6:K$207&lt;&gt;"",ROW(K$6:K$207)),ROWS(K$6:K100))))</f>
        <v/>
      </c>
    </row>
    <row r="101" spans="2:13" ht="15.75" x14ac:dyDescent="0.25">
      <c r="B101" s="63" t="e">
        <f t="array" ref="B101">IFERROR(SMALL(IF((COUNTIF($B$96:B100, $H$6:$H$62)=0)*ISNUMBER($H$6:$H$62), $H$6:$H$62, "A"), 1), INDEX($H$6:$H$62, MATCH(SMALL(IF(ISTEXT($H$6:$H$62)*(COUNTIF(B$96:$B100, $H$6:$H$62)=0), COUNTIF($H$6:$H$62, "&lt;"&amp;$H$6:$H$62), ""), 1), IF(ISTEXT($H$6:$H$62), COUNTIF($H$6:$H$62, "&lt;"&amp;$H$6:$H$62), ""), 0)))</f>
        <v>#NUM!</v>
      </c>
      <c r="C101" s="45" t="str">
        <f t="shared" si="11"/>
        <v/>
      </c>
      <c r="D101" s="48" t="str">
        <f t="shared" si="12"/>
        <v/>
      </c>
      <c r="E101" s="49">
        <f>IF(ISNUMBER(D101),SUM(D97:D101),0)</f>
        <v>0</v>
      </c>
      <c r="F101" s="26" t="str">
        <f>IF(OR(F100="Predominant Level Met",F99="Predominant Level Met",F98="Predominant Level Met",F97="Predominant Level Met",F97="Threshold Not Met"),"_",(IF(E101&gt;0.5001,"Predominant Level Met","_")))</f>
        <v>_</v>
      </c>
      <c r="J101" s="9" t="str">
        <f>IF(AND('Covered Services'!Q105&lt;&gt;1,'Covered Services'!E105="OutPt, OON",'Covered Services'!B105&gt;0),'Covered Services'!B105,"")</f>
        <v/>
      </c>
      <c r="K101" s="76" t="str">
        <f>IF(J101="","",'Covered Services'!D105)</f>
        <v/>
      </c>
      <c r="L101" s="43" t="str">
        <f t="array" ref="L101">IF(COUNTIF($J$6:$J$207,"?*")&lt;ROW(J101)-5,"",INDEX(J:J,SMALL(IF(J$6:J$207&lt;&gt;"",ROW(J$6:J$207)),ROWS(J$6:J101))))</f>
        <v/>
      </c>
      <c r="M101" s="43" t="str">
        <f t="array" ref="M101">IF(COUNTIF($J$6:$J$207,"?*")&lt;ROW(K101)-5,"",INDEX(K:K,SMALL(IF(K$6:K$207&lt;&gt;"",ROW(K$6:K$207)),ROWS(K$6:K101))))</f>
        <v/>
      </c>
    </row>
    <row r="102" spans="2:13" ht="15.75" x14ac:dyDescent="0.25">
      <c r="B102" s="63" t="e">
        <f t="array" ref="B102">IFERROR(SMALL(IF((COUNTIF($B$96:B101, $H$6:$H$62)=0)*ISNUMBER($H$6:$H$62), $H$6:$H$62, "A"), 1), INDEX($H$6:$H$62, MATCH(SMALL(IF(ISTEXT($H$6:$H$62)*(COUNTIF(B$96:$B101, $H$6:$H$62)=0), COUNTIF($H$6:$H$62, "&lt;"&amp;$H$6:$H$62), ""), 1), IF(ISTEXT($H$6:$H$62), COUNTIF($H$6:$H$62, "&lt;"&amp;$H$6:$H$62), ""), 0)))</f>
        <v>#NUM!</v>
      </c>
      <c r="C102" s="45" t="str">
        <f t="shared" si="11"/>
        <v/>
      </c>
      <c r="D102" s="48" t="str">
        <f t="shared" si="12"/>
        <v/>
      </c>
      <c r="E102" s="49">
        <f>IF(ISNUMBER(D102),SUM(D97:D102),0)</f>
        <v>0</v>
      </c>
      <c r="F102" s="26" t="str">
        <f>IF(OR(F101="Predominant Level Met",F100="Predominant Level Met",F99="Predominant Level Met",F98="Predominant Level Met",F97="Predominant Level Met",F97="Threshold Not Met"),"_",(IF(E102&gt;0.5001,"Predominant Level Met","_")))</f>
        <v>_</v>
      </c>
      <c r="J102" s="9" t="str">
        <f>IF(AND('Covered Services'!Q106&lt;&gt;1,'Covered Services'!E106="OutPt, OON",'Covered Services'!B106&gt;0),'Covered Services'!B106,"")</f>
        <v/>
      </c>
      <c r="K102" s="76" t="str">
        <f>IF(J102="","",'Covered Services'!D106)</f>
        <v/>
      </c>
      <c r="L102" s="43" t="str">
        <f t="array" ref="L102">IF(COUNTIF($J$6:$J$207,"?*")&lt;ROW(J102)-5,"",INDEX(J:J,SMALL(IF(J$6:J$207&lt;&gt;"",ROW(J$6:J$207)),ROWS(J$6:J102))))</f>
        <v/>
      </c>
      <c r="M102" s="43" t="str">
        <f t="array" ref="M102">IF(COUNTIF($J$6:$J$207,"?*")&lt;ROW(K102)-5,"",INDEX(K:K,SMALL(IF(K$6:K$207&lt;&gt;"",ROW(K$6:K$207)),ROWS(K$6:K102))))</f>
        <v/>
      </c>
    </row>
    <row r="103" spans="2:13" ht="16.5" thickBot="1" x14ac:dyDescent="0.3">
      <c r="B103" s="61" t="s">
        <v>35</v>
      </c>
      <c r="C103" s="30">
        <f>SUM(C97:C102)</f>
        <v>0</v>
      </c>
      <c r="D103" s="11"/>
      <c r="E103" s="11"/>
      <c r="F103" s="12"/>
      <c r="J103" s="9" t="str">
        <f>IF(AND('Covered Services'!Q107&lt;&gt;1,'Covered Services'!E107="OutPt, OON",'Covered Services'!B107&gt;0),'Covered Services'!B107,"")</f>
        <v/>
      </c>
      <c r="K103" s="76" t="str">
        <f>IF(J103="","",'Covered Services'!D107)</f>
        <v/>
      </c>
      <c r="L103" s="43" t="str">
        <f t="array" ref="L103">IF(COUNTIF($J$6:$J$207,"?*")&lt;ROW(J103)-5,"",INDEX(J:J,SMALL(IF(J$6:J$207&lt;&gt;"",ROW(J$6:J$207)),ROWS(J$6:J103))))</f>
        <v/>
      </c>
      <c r="M103" s="43" t="str">
        <f t="array" ref="M103">IF(COUNTIF($J$6:$J$207,"?*")&lt;ROW(K103)-5,"",INDEX(K:K,SMALL(IF(K$6:K$207&lt;&gt;"",ROW(K$6:K$207)),ROWS(K$6:K103))))</f>
        <v/>
      </c>
    </row>
    <row r="104" spans="2:13" ht="16.5" thickBot="1" x14ac:dyDescent="0.3">
      <c r="B104" s="62"/>
      <c r="C104" s="27"/>
      <c r="D104" s="16"/>
      <c r="E104" s="16"/>
      <c r="F104" s="17"/>
      <c r="J104" s="9" t="str">
        <f>IF(AND('Covered Services'!Q108&lt;&gt;1,'Covered Services'!E108="OutPt, OON",'Covered Services'!B108&gt;0),'Covered Services'!B108,"")</f>
        <v/>
      </c>
      <c r="K104" s="76" t="str">
        <f>IF(J104="","",'Covered Services'!D108)</f>
        <v/>
      </c>
      <c r="L104" s="43" t="str">
        <f t="array" ref="L104">IF(COUNTIF($J$6:$J$207,"?*")&lt;ROW(J104)-5,"",INDEX(J:J,SMALL(IF(J$6:J$207&lt;&gt;"",ROW(J$6:J$207)),ROWS(J$6:J104))))</f>
        <v/>
      </c>
      <c r="M104" s="43" t="str">
        <f t="array" ref="M104">IF(COUNTIF($J$6:$J$207,"?*")&lt;ROW(K104)-5,"",INDEX(K:K,SMALL(IF(K$6:K$207&lt;&gt;"",ROW(K$6:K$207)),ROWS(K$6:K104))))</f>
        <v/>
      </c>
    </row>
    <row r="105" spans="2:13" x14ac:dyDescent="0.25">
      <c r="B105" s="11"/>
      <c r="C105" s="11"/>
      <c r="D105" s="11"/>
      <c r="E105" s="11"/>
      <c r="F105" s="11"/>
      <c r="J105" s="9" t="str">
        <f>IF(AND('Covered Services'!Q109&lt;&gt;1,'Covered Services'!E109="OutPt, OON",'Covered Services'!B109&gt;0),'Covered Services'!B109,"")</f>
        <v/>
      </c>
      <c r="K105" s="76" t="str">
        <f>IF(J105="","",'Covered Services'!D109)</f>
        <v/>
      </c>
      <c r="L105" s="43" t="str">
        <f t="array" ref="L105">IF(COUNTIF($J$6:$J$207,"?*")&lt;ROW(J105)-5,"",INDEX(J:J,SMALL(IF(J$6:J$207&lt;&gt;"",ROW(J$6:J$207)),ROWS(J$6:J105))))</f>
        <v/>
      </c>
      <c r="M105" s="43" t="str">
        <f t="array" ref="M105">IF(COUNTIF($J$6:$J$207,"?*")&lt;ROW(K105)-5,"",INDEX(K:K,SMALL(IF(K$6:K$207&lt;&gt;"",ROW(K$6:K$207)),ROWS(K$6:K105))))</f>
        <v/>
      </c>
    </row>
    <row r="106" spans="2:13" x14ac:dyDescent="0.25">
      <c r="B106" s="11"/>
      <c r="C106" s="11"/>
      <c r="D106" s="11"/>
      <c r="E106" s="11"/>
      <c r="F106" s="11"/>
      <c r="J106" s="9" t="str">
        <f>IF(AND('Covered Services'!Q110&lt;&gt;1,'Covered Services'!E110="OutPt, OON",'Covered Services'!B110&gt;0),'Covered Services'!B110,"")</f>
        <v/>
      </c>
      <c r="K106" s="76" t="str">
        <f>IF(J106="","",'Covered Services'!D110)</f>
        <v/>
      </c>
      <c r="L106" s="43" t="str">
        <f t="array" ref="L106">IF(COUNTIF($J$6:$J$207,"?*")&lt;ROW(J106)-5,"",INDEX(J:J,SMALL(IF(J$6:J$207&lt;&gt;"",ROW(J$6:J$207)),ROWS(J$6:J106))))</f>
        <v/>
      </c>
      <c r="M106" s="43" t="str">
        <f t="array" ref="M106">IF(COUNTIF($J$6:$J$207,"?*")&lt;ROW(K106)-5,"",INDEX(K:K,SMALL(IF(K$6:K$207&lt;&gt;"",ROW(K$6:K$207)),ROWS(K$6:K106))))</f>
        <v/>
      </c>
    </row>
    <row r="107" spans="2:13" x14ac:dyDescent="0.25">
      <c r="B107" s="11"/>
      <c r="C107" s="11"/>
      <c r="D107" s="11"/>
      <c r="E107" s="11"/>
      <c r="F107" s="11"/>
      <c r="J107" s="9" t="str">
        <f>IF(AND('Covered Services'!Q111&lt;&gt;1,'Covered Services'!E111="OutPt, OON",'Covered Services'!B111&gt;0),'Covered Services'!B111,"")</f>
        <v/>
      </c>
      <c r="K107" s="76" t="str">
        <f>IF(J107="","",'Covered Services'!D111)</f>
        <v/>
      </c>
      <c r="L107" s="43" t="str">
        <f t="array" ref="L107">IF(COUNTIF($J$6:$J$207,"?*")&lt;ROW(J107)-5,"",INDEX(J:J,SMALL(IF(J$6:J$207&lt;&gt;"",ROW(J$6:J$207)),ROWS(J$6:J107))))</f>
        <v/>
      </c>
      <c r="M107" s="43" t="str">
        <f t="array" ref="M107">IF(COUNTIF($J$6:$J$207,"?*")&lt;ROW(K107)-5,"",INDEX(K:K,SMALL(IF(K$6:K$207&lt;&gt;"",ROW(K$6:K$207)),ROWS(K$6:K107))))</f>
        <v/>
      </c>
    </row>
    <row r="108" spans="2:13" x14ac:dyDescent="0.25">
      <c r="J108" s="9" t="str">
        <f>IF(AND('Covered Services'!Q112&lt;&gt;1,'Covered Services'!E112="OutPt, OON",'Covered Services'!B112&gt;0),'Covered Services'!B112,"")</f>
        <v/>
      </c>
      <c r="K108" s="76" t="str">
        <f>IF(J108="","",'Covered Services'!D112)</f>
        <v/>
      </c>
      <c r="L108" s="43" t="str">
        <f t="array" ref="L108">IF(COUNTIF($J$6:$J$207,"?*")&lt;ROW(J108)-5,"",INDEX(J:J,SMALL(IF(J$6:J$207&lt;&gt;"",ROW(J$6:J$207)),ROWS(J$6:J108))))</f>
        <v/>
      </c>
      <c r="M108" s="43" t="str">
        <f t="array" ref="M108">IF(COUNTIF($J$6:$J$207,"?*")&lt;ROW(K108)-5,"",INDEX(K:K,SMALL(IF(K$6:K$207&lt;&gt;"",ROW(K$6:K$207)),ROWS(K$6:K108))))</f>
        <v/>
      </c>
    </row>
    <row r="109" spans="2:13" x14ac:dyDescent="0.25">
      <c r="J109" s="9" t="str">
        <f>IF(AND('Covered Services'!Q113&lt;&gt;1,'Covered Services'!E113="OutPt, OON",'Covered Services'!B113&gt;0),'Covered Services'!B113,"")</f>
        <v/>
      </c>
      <c r="K109" s="76" t="str">
        <f>IF(J109="","",'Covered Services'!D113)</f>
        <v/>
      </c>
      <c r="L109" s="43" t="str">
        <f t="array" ref="L109">IF(COUNTIF($J$6:$J$207,"?*")&lt;ROW(J109)-5,"",INDEX(J:J,SMALL(IF(J$6:J$207&lt;&gt;"",ROW(J$6:J$207)),ROWS(J$6:J109))))</f>
        <v/>
      </c>
      <c r="M109" s="43" t="str">
        <f t="array" ref="M109">IF(COUNTIF($J$6:$J$207,"?*")&lt;ROW(K109)-5,"",INDEX(K:K,SMALL(IF(K$6:K$207&lt;&gt;"",ROW(K$6:K$207)),ROWS(K$6:K109))))</f>
        <v/>
      </c>
    </row>
    <row r="110" spans="2:13" x14ac:dyDescent="0.25">
      <c r="J110" s="9" t="str">
        <f>IF(AND('Covered Services'!Q114&lt;&gt;1,'Covered Services'!E114="OutPt, OON",'Covered Services'!B114&gt;0),'Covered Services'!B114,"")</f>
        <v/>
      </c>
      <c r="K110" s="76" t="str">
        <f>IF(J110="","",'Covered Services'!D114)</f>
        <v/>
      </c>
      <c r="L110" s="43" t="str">
        <f t="array" ref="L110">IF(COUNTIF($J$6:$J$207,"?*")&lt;ROW(J110)-5,"",INDEX(J:J,SMALL(IF(J$6:J$207&lt;&gt;"",ROW(J$6:J$207)),ROWS(J$6:J110))))</f>
        <v/>
      </c>
      <c r="M110" s="43" t="str">
        <f t="array" ref="M110">IF(COUNTIF($J$6:$J$207,"?*")&lt;ROW(K110)-5,"",INDEX(K:K,SMALL(IF(K$6:K$207&lt;&gt;"",ROW(K$6:K$207)),ROWS(K$6:K110))))</f>
        <v/>
      </c>
    </row>
    <row r="111" spans="2:13" x14ac:dyDescent="0.25">
      <c r="J111" s="9" t="str">
        <f>IF(AND('Covered Services'!Q115&lt;&gt;1,'Covered Services'!E115="OutPt, OON",'Covered Services'!B115&gt;0),'Covered Services'!B115,"")</f>
        <v/>
      </c>
      <c r="K111" s="76" t="str">
        <f>IF(J111="","",'Covered Services'!D115)</f>
        <v/>
      </c>
      <c r="L111" s="43" t="str">
        <f t="array" ref="L111">IF(COUNTIF($J$6:$J$207,"?*")&lt;ROW(J111)-5,"",INDEX(J:J,SMALL(IF(J$6:J$207&lt;&gt;"",ROW(J$6:J$207)),ROWS(J$6:J111))))</f>
        <v/>
      </c>
      <c r="M111" s="43" t="str">
        <f t="array" ref="M111">IF(COUNTIF($J$6:$J$207,"?*")&lt;ROW(K111)-5,"",INDEX(K:K,SMALL(IF(K$6:K$207&lt;&gt;"",ROW(K$6:K$207)),ROWS(K$6:K111))))</f>
        <v/>
      </c>
    </row>
    <row r="112" spans="2:13" x14ac:dyDescent="0.25">
      <c r="J112" s="9" t="str">
        <f>IF(AND('Covered Services'!Q116&lt;&gt;1,'Covered Services'!E116="OutPt, OON",'Covered Services'!B116&gt;0),'Covered Services'!B116,"")</f>
        <v/>
      </c>
      <c r="K112" s="76" t="str">
        <f>IF(J112="","",'Covered Services'!D116)</f>
        <v/>
      </c>
      <c r="L112" s="43" t="str">
        <f t="array" ref="L112">IF(COUNTIF($J$6:$J$207,"?*")&lt;ROW(J112)-5,"",INDEX(J:J,SMALL(IF(J$6:J$207&lt;&gt;"",ROW(J$6:J$207)),ROWS(J$6:J112))))</f>
        <v/>
      </c>
      <c r="M112" s="43" t="str">
        <f t="array" ref="M112">IF(COUNTIF($J$6:$J$207,"?*")&lt;ROW(K112)-5,"",INDEX(K:K,SMALL(IF(K$6:K$207&lt;&gt;"",ROW(K$6:K$207)),ROWS(K$6:K112))))</f>
        <v/>
      </c>
    </row>
    <row r="113" spans="10:13" x14ac:dyDescent="0.25">
      <c r="J113" s="9" t="str">
        <f>IF(AND('Covered Services'!Q117&lt;&gt;1,'Covered Services'!E117="OutPt, OON",'Covered Services'!B117&gt;0),'Covered Services'!B117,"")</f>
        <v/>
      </c>
      <c r="K113" s="76" t="str">
        <f>IF(J113="","",'Covered Services'!D117)</f>
        <v/>
      </c>
      <c r="L113" s="43" t="str">
        <f t="array" ref="L113">IF(COUNTIF($J$6:$J$207,"?*")&lt;ROW(J113)-5,"",INDEX(J:J,SMALL(IF(J$6:J$207&lt;&gt;"",ROW(J$6:J$207)),ROWS(J$6:J113))))</f>
        <v/>
      </c>
      <c r="M113" s="43" t="str">
        <f t="array" ref="M113">IF(COUNTIF($J$6:$J$207,"?*")&lt;ROW(K113)-5,"",INDEX(K:K,SMALL(IF(K$6:K$207&lt;&gt;"",ROW(K$6:K$207)),ROWS(K$6:K113))))</f>
        <v/>
      </c>
    </row>
    <row r="114" spans="10:13" x14ac:dyDescent="0.25">
      <c r="J114" s="9" t="str">
        <f>IF(AND('Covered Services'!Q118&lt;&gt;1,'Covered Services'!E118="OutPt, OON",'Covered Services'!B118&gt;0),'Covered Services'!B118,"")</f>
        <v/>
      </c>
      <c r="K114" s="76" t="str">
        <f>IF(J114="","",'Covered Services'!D118)</f>
        <v/>
      </c>
      <c r="L114" s="43" t="str">
        <f t="array" ref="L114">IF(COUNTIF($J$6:$J$207,"?*")&lt;ROW(J114)-5,"",INDEX(J:J,SMALL(IF(J$6:J$207&lt;&gt;"",ROW(J$6:J$207)),ROWS(J$6:J114))))</f>
        <v/>
      </c>
      <c r="M114" s="43" t="str">
        <f t="array" ref="M114">IF(COUNTIF($J$6:$J$207,"?*")&lt;ROW(K114)-5,"",INDEX(K:K,SMALL(IF(K$6:K$207&lt;&gt;"",ROW(K$6:K$207)),ROWS(K$6:K114))))</f>
        <v/>
      </c>
    </row>
    <row r="115" spans="10:13" x14ac:dyDescent="0.25">
      <c r="J115" s="9" t="str">
        <f>IF(AND('Covered Services'!Q119&lt;&gt;1,'Covered Services'!E119="OutPt, OON",'Covered Services'!B119&gt;0),'Covered Services'!B119,"")</f>
        <v/>
      </c>
      <c r="K115" s="76" t="str">
        <f>IF(J115="","",'Covered Services'!D119)</f>
        <v/>
      </c>
      <c r="L115" s="43" t="str">
        <f t="array" ref="L115">IF(COUNTIF($J$6:$J$207,"?*")&lt;ROW(J115)-5,"",INDEX(J:J,SMALL(IF(J$6:J$207&lt;&gt;"",ROW(J$6:J$207)),ROWS(J$6:J115))))</f>
        <v/>
      </c>
      <c r="M115" s="43" t="str">
        <f t="array" ref="M115">IF(COUNTIF($J$6:$J$207,"?*")&lt;ROW(K115)-5,"",INDEX(K:K,SMALL(IF(K$6:K$207&lt;&gt;"",ROW(K$6:K$207)),ROWS(K$6:K115))))</f>
        <v/>
      </c>
    </row>
    <row r="116" spans="10:13" x14ac:dyDescent="0.25">
      <c r="J116" s="9" t="str">
        <f>IF(AND('Covered Services'!Q120&lt;&gt;1,'Covered Services'!E120="OutPt, OON",'Covered Services'!B120&gt;0),'Covered Services'!B120,"")</f>
        <v/>
      </c>
      <c r="K116" s="76" t="str">
        <f>IF(J116="","",'Covered Services'!D120)</f>
        <v/>
      </c>
      <c r="L116" s="43" t="str">
        <f t="array" ref="L116">IF(COUNTIF($J$6:$J$207,"?*")&lt;ROW(J116)-5,"",INDEX(J:J,SMALL(IF(J$6:J$207&lt;&gt;"",ROW(J$6:J$207)),ROWS(J$6:J116))))</f>
        <v/>
      </c>
      <c r="M116" s="43" t="str">
        <f t="array" ref="M116">IF(COUNTIF($J$6:$J$207,"?*")&lt;ROW(K116)-5,"",INDEX(K:K,SMALL(IF(K$6:K$207&lt;&gt;"",ROW(K$6:K$207)),ROWS(K$6:K116))))</f>
        <v/>
      </c>
    </row>
    <row r="117" spans="10:13" x14ac:dyDescent="0.25">
      <c r="J117" s="9" t="str">
        <f>IF(AND('Covered Services'!Q121&lt;&gt;1,'Covered Services'!E121="OutPt, OON",'Covered Services'!B121&gt;0),'Covered Services'!B121,"")</f>
        <v/>
      </c>
      <c r="K117" s="76" t="str">
        <f>IF(J117="","",'Covered Services'!D121)</f>
        <v/>
      </c>
      <c r="L117" s="43" t="str">
        <f t="array" ref="L117">IF(COUNTIF($J$6:$J$207,"?*")&lt;ROW(J117)-5,"",INDEX(J:J,SMALL(IF(J$6:J$207&lt;&gt;"",ROW(J$6:J$207)),ROWS(J$6:J117))))</f>
        <v/>
      </c>
      <c r="M117" s="43" t="str">
        <f t="array" ref="M117">IF(COUNTIF($J$6:$J$207,"?*")&lt;ROW(K117)-5,"",INDEX(K:K,SMALL(IF(K$6:K$207&lt;&gt;"",ROW(K$6:K$207)),ROWS(K$6:K117))))</f>
        <v/>
      </c>
    </row>
    <row r="118" spans="10:13" x14ac:dyDescent="0.25">
      <c r="J118" s="9" t="str">
        <f>IF(AND('Covered Services'!Q122&lt;&gt;1,'Covered Services'!E122="OutPt, OON",'Covered Services'!B122&gt;0),'Covered Services'!B122,"")</f>
        <v/>
      </c>
      <c r="K118" s="76" t="str">
        <f>IF(J118="","",'Covered Services'!D122)</f>
        <v/>
      </c>
      <c r="L118" s="43" t="str">
        <f t="array" ref="L118">IF(COUNTIF($J$6:$J$207,"?*")&lt;ROW(J118)-5,"",INDEX(J:J,SMALL(IF(J$6:J$207&lt;&gt;"",ROW(J$6:J$207)),ROWS(J$6:J118))))</f>
        <v/>
      </c>
      <c r="M118" s="43" t="str">
        <f t="array" ref="M118">IF(COUNTIF($J$6:$J$207,"?*")&lt;ROW(K118)-5,"",INDEX(K:K,SMALL(IF(K$6:K$207&lt;&gt;"",ROW(K$6:K$207)),ROWS(K$6:K118))))</f>
        <v/>
      </c>
    </row>
    <row r="119" spans="10:13" x14ac:dyDescent="0.25">
      <c r="J119" s="9" t="str">
        <f>IF(AND('Covered Services'!Q123&lt;&gt;1,'Covered Services'!E123="OutPt, OON",'Covered Services'!B123&gt;0),'Covered Services'!B123,"")</f>
        <v/>
      </c>
      <c r="K119" s="76" t="str">
        <f>IF(J119="","",'Covered Services'!D123)</f>
        <v/>
      </c>
      <c r="L119" s="43" t="str">
        <f t="array" ref="L119">IF(COUNTIF($J$6:$J$207,"?*")&lt;ROW(J119)-5,"",INDEX(J:J,SMALL(IF(J$6:J$207&lt;&gt;"",ROW(J$6:J$207)),ROWS(J$6:J119))))</f>
        <v/>
      </c>
      <c r="M119" s="43" t="str">
        <f t="array" ref="M119">IF(COUNTIF($J$6:$J$207,"?*")&lt;ROW(K119)-5,"",INDEX(K:K,SMALL(IF(K$6:K$207&lt;&gt;"",ROW(K$6:K$207)),ROWS(K$6:K119))))</f>
        <v/>
      </c>
    </row>
    <row r="120" spans="10:13" x14ac:dyDescent="0.25">
      <c r="J120" s="9" t="str">
        <f>IF(AND('Covered Services'!Q124&lt;&gt;1,'Covered Services'!E124="OutPt, OON",'Covered Services'!B124&gt;0),'Covered Services'!B124,"")</f>
        <v/>
      </c>
      <c r="K120" s="76" t="str">
        <f>IF(J120="","",'Covered Services'!D124)</f>
        <v/>
      </c>
      <c r="L120" s="43" t="str">
        <f t="array" ref="L120">IF(COUNTIF($J$6:$J$207,"?*")&lt;ROW(J120)-5,"",INDEX(J:J,SMALL(IF(J$6:J$207&lt;&gt;"",ROW(J$6:J$207)),ROWS(J$6:J120))))</f>
        <v/>
      </c>
      <c r="M120" s="43" t="str">
        <f t="array" ref="M120">IF(COUNTIF($J$6:$J$207,"?*")&lt;ROW(K120)-5,"",INDEX(K:K,SMALL(IF(K$6:K$207&lt;&gt;"",ROW(K$6:K$207)),ROWS(K$6:K120))))</f>
        <v/>
      </c>
    </row>
    <row r="121" spans="10:13" x14ac:dyDescent="0.25">
      <c r="J121" s="9" t="str">
        <f>IF(AND('Covered Services'!Q125&lt;&gt;1,'Covered Services'!E125="OutPt, OON",'Covered Services'!B125&gt;0),'Covered Services'!B125,"")</f>
        <v/>
      </c>
      <c r="K121" s="76" t="str">
        <f>IF(J121="","",'Covered Services'!D125)</f>
        <v/>
      </c>
      <c r="L121" s="43" t="str">
        <f t="array" ref="L121">IF(COUNTIF($J$6:$J$207,"?*")&lt;ROW(J121)-5,"",INDEX(J:J,SMALL(IF(J$6:J$207&lt;&gt;"",ROW(J$6:J$207)),ROWS(J$6:J121))))</f>
        <v/>
      </c>
      <c r="M121" s="43" t="str">
        <f t="array" ref="M121">IF(COUNTIF($J$6:$J$207,"?*")&lt;ROW(K121)-5,"",INDEX(K:K,SMALL(IF(K$6:K$207&lt;&gt;"",ROW(K$6:K$207)),ROWS(K$6:K121))))</f>
        <v/>
      </c>
    </row>
    <row r="122" spans="10:13" x14ac:dyDescent="0.25">
      <c r="J122" s="9" t="str">
        <f>IF(AND('Covered Services'!Q126&lt;&gt;1,'Covered Services'!E126="OutPt, OON",'Covered Services'!B126&gt;0),'Covered Services'!B126,"")</f>
        <v/>
      </c>
      <c r="K122" s="76" t="str">
        <f>IF(J122="","",'Covered Services'!D126)</f>
        <v/>
      </c>
      <c r="L122" s="43" t="str">
        <f t="array" ref="L122">IF(COUNTIF($J$6:$J$207,"?*")&lt;ROW(J122)-5,"",INDEX(J:J,SMALL(IF(J$6:J$207&lt;&gt;"",ROW(J$6:J$207)),ROWS(J$6:J122))))</f>
        <v/>
      </c>
      <c r="M122" s="43" t="str">
        <f t="array" ref="M122">IF(COUNTIF($J$6:$J$207,"?*")&lt;ROW(K122)-5,"",INDEX(K:K,SMALL(IF(K$6:K$207&lt;&gt;"",ROW(K$6:K$207)),ROWS(K$6:K122))))</f>
        <v/>
      </c>
    </row>
    <row r="123" spans="10:13" x14ac:dyDescent="0.25">
      <c r="J123" s="9" t="str">
        <f>IF(AND('Covered Services'!Q127&lt;&gt;1,'Covered Services'!E127="OutPt, OON",'Covered Services'!B127&gt;0),'Covered Services'!B127,"")</f>
        <v/>
      </c>
      <c r="K123" s="76" t="str">
        <f>IF(J123="","",'Covered Services'!D127)</f>
        <v/>
      </c>
      <c r="L123" s="43" t="str">
        <f t="array" ref="L123">IF(COUNTIF($J$6:$J$207,"?*")&lt;ROW(J123)-5,"",INDEX(J:J,SMALL(IF(J$6:J$207&lt;&gt;"",ROW(J$6:J$207)),ROWS(J$6:J123))))</f>
        <v/>
      </c>
      <c r="M123" s="43" t="str">
        <f t="array" ref="M123">IF(COUNTIF($J$6:$J$207,"?*")&lt;ROW(K123)-5,"",INDEX(K:K,SMALL(IF(K$6:K$207&lt;&gt;"",ROW(K$6:K$207)),ROWS(K$6:K123))))</f>
        <v/>
      </c>
    </row>
    <row r="124" spans="10:13" x14ac:dyDescent="0.25">
      <c r="J124" s="9" t="str">
        <f>IF(AND('Covered Services'!Q128&lt;&gt;1,'Covered Services'!E128="OutPt, OON",'Covered Services'!B128&gt;0),'Covered Services'!B128,"")</f>
        <v/>
      </c>
      <c r="K124" s="76" t="str">
        <f>IF(J124="","",'Covered Services'!D128)</f>
        <v/>
      </c>
      <c r="L124" s="43" t="str">
        <f t="array" ref="L124">IF(COUNTIF($J$6:$J$207,"?*")&lt;ROW(J124)-5,"",INDEX(J:J,SMALL(IF(J$6:J$207&lt;&gt;"",ROW(J$6:J$207)),ROWS(J$6:J124))))</f>
        <v/>
      </c>
      <c r="M124" s="43" t="str">
        <f t="array" ref="M124">IF(COUNTIF($J$6:$J$207,"?*")&lt;ROW(K124)-5,"",INDEX(K:K,SMALL(IF(K$6:K$207&lt;&gt;"",ROW(K$6:K$207)),ROWS(K$6:K124))))</f>
        <v/>
      </c>
    </row>
    <row r="125" spans="10:13" x14ac:dyDescent="0.25">
      <c r="J125" s="9" t="str">
        <f>IF(AND('Covered Services'!Q129&lt;&gt;1,'Covered Services'!E129="OutPt, OON",'Covered Services'!B129&gt;0),'Covered Services'!B129,"")</f>
        <v/>
      </c>
      <c r="K125" s="76" t="str">
        <f>IF(J125="","",'Covered Services'!D129)</f>
        <v/>
      </c>
      <c r="L125" s="43" t="str">
        <f t="array" ref="L125">IF(COUNTIF($J$6:$J$207,"?*")&lt;ROW(J125)-5,"",INDEX(J:J,SMALL(IF(J$6:J$207&lt;&gt;"",ROW(J$6:J$207)),ROWS(J$6:J125))))</f>
        <v/>
      </c>
      <c r="M125" s="43" t="str">
        <f t="array" ref="M125">IF(COUNTIF($J$6:$J$207,"?*")&lt;ROW(K125)-5,"",INDEX(K:K,SMALL(IF(K$6:K$207&lt;&gt;"",ROW(K$6:K$207)),ROWS(K$6:K125))))</f>
        <v/>
      </c>
    </row>
    <row r="126" spans="10:13" x14ac:dyDescent="0.25">
      <c r="J126" s="9" t="str">
        <f>IF(AND('Covered Services'!Q130&lt;&gt;1,'Covered Services'!E130="OutPt, OON",'Covered Services'!B130&gt;0),'Covered Services'!B130,"")</f>
        <v/>
      </c>
      <c r="K126" s="76" t="str">
        <f>IF(J126="","",'Covered Services'!D130)</f>
        <v/>
      </c>
      <c r="L126" s="43" t="str">
        <f t="array" ref="L126">IF(COUNTIF($J$6:$J$207,"?*")&lt;ROW(J126)-5,"",INDEX(J:J,SMALL(IF(J$6:J$207&lt;&gt;"",ROW(J$6:J$207)),ROWS(J$6:J126))))</f>
        <v/>
      </c>
      <c r="M126" s="43" t="str">
        <f t="array" ref="M126">IF(COUNTIF($J$6:$J$207,"?*")&lt;ROW(K126)-5,"",INDEX(K:K,SMALL(IF(K$6:K$207&lt;&gt;"",ROW(K$6:K$207)),ROWS(K$6:K126))))</f>
        <v/>
      </c>
    </row>
    <row r="127" spans="10:13" x14ac:dyDescent="0.25">
      <c r="J127" s="9" t="str">
        <f>IF(AND('Covered Services'!Q131&lt;&gt;1,'Covered Services'!E131="OutPt, OON",'Covered Services'!B131&gt;0),'Covered Services'!B131,"")</f>
        <v/>
      </c>
      <c r="K127" s="76" t="str">
        <f>IF(J127="","",'Covered Services'!D131)</f>
        <v/>
      </c>
      <c r="L127" s="43" t="str">
        <f t="array" ref="L127">IF(COUNTIF($J$6:$J$207,"?*")&lt;ROW(J127)-5,"",INDEX(J:J,SMALL(IF(J$6:J$207&lt;&gt;"",ROW(J$6:J$207)),ROWS(J$6:J127))))</f>
        <v/>
      </c>
      <c r="M127" s="43" t="str">
        <f t="array" ref="M127">IF(COUNTIF($J$6:$J$207,"?*")&lt;ROW(K127)-5,"",INDEX(K:K,SMALL(IF(K$6:K$207&lt;&gt;"",ROW(K$6:K$207)),ROWS(K$6:K127))))</f>
        <v/>
      </c>
    </row>
    <row r="128" spans="10:13" x14ac:dyDescent="0.25">
      <c r="J128" s="9" t="str">
        <f>IF(AND('Covered Services'!Q132&lt;&gt;1,'Covered Services'!E132="OutPt, OON",'Covered Services'!B132&gt;0),'Covered Services'!B132,"")</f>
        <v/>
      </c>
      <c r="K128" s="76" t="str">
        <f>IF(J128="","",'Covered Services'!D132)</f>
        <v/>
      </c>
      <c r="L128" s="43" t="str">
        <f t="array" ref="L128">IF(COUNTIF($J$6:$J$207,"?*")&lt;ROW(J128)-5,"",INDEX(J:J,SMALL(IF(J$6:J$207&lt;&gt;"",ROW(J$6:J$207)),ROWS(J$6:J128))))</f>
        <v/>
      </c>
      <c r="M128" s="43" t="str">
        <f t="array" ref="M128">IF(COUNTIF($J$6:$J$207,"?*")&lt;ROW(K128)-5,"",INDEX(K:K,SMALL(IF(K$6:K$207&lt;&gt;"",ROW(K$6:K$207)),ROWS(K$6:K128))))</f>
        <v/>
      </c>
    </row>
    <row r="129" spans="10:13" x14ac:dyDescent="0.25">
      <c r="J129" s="9" t="str">
        <f>IF(AND('Covered Services'!Q133&lt;&gt;1,'Covered Services'!E133="OutPt, OON",'Covered Services'!B133&gt;0),'Covered Services'!B133,"")</f>
        <v/>
      </c>
      <c r="K129" s="76" t="str">
        <f>IF(J129="","",'Covered Services'!D133)</f>
        <v/>
      </c>
      <c r="L129" s="43" t="str">
        <f t="array" ref="L129">IF(COUNTIF($J$6:$J$207,"?*")&lt;ROW(J129)-5,"",INDEX(J:J,SMALL(IF(J$6:J$207&lt;&gt;"",ROW(J$6:J$207)),ROWS(J$6:J129))))</f>
        <v/>
      </c>
      <c r="M129" s="43" t="str">
        <f t="array" ref="M129">IF(COUNTIF($J$6:$J$207,"?*")&lt;ROW(K129)-5,"",INDEX(K:K,SMALL(IF(K$6:K$207&lt;&gt;"",ROW(K$6:K$207)),ROWS(K$6:K129))))</f>
        <v/>
      </c>
    </row>
    <row r="130" spans="10:13" x14ac:dyDescent="0.25">
      <c r="J130" s="9" t="str">
        <f>IF(AND('Covered Services'!Q134&lt;&gt;1,'Covered Services'!E134="OutPt, OON",'Covered Services'!B134&gt;0),'Covered Services'!B134,"")</f>
        <v/>
      </c>
      <c r="K130" s="76" t="str">
        <f>IF(J130="","",'Covered Services'!D134)</f>
        <v/>
      </c>
      <c r="L130" s="43" t="str">
        <f t="array" ref="L130">IF(COUNTIF($J$6:$J$207,"?*")&lt;ROW(J130)-5,"",INDEX(J:J,SMALL(IF(J$6:J$207&lt;&gt;"",ROW(J$6:J$207)),ROWS(J$6:J130))))</f>
        <v/>
      </c>
      <c r="M130" s="43" t="str">
        <f t="array" ref="M130">IF(COUNTIF($J$6:$J$207,"?*")&lt;ROW(K130)-5,"",INDEX(K:K,SMALL(IF(K$6:K$207&lt;&gt;"",ROW(K$6:K$207)),ROWS(K$6:K130))))</f>
        <v/>
      </c>
    </row>
    <row r="131" spans="10:13" x14ac:dyDescent="0.25">
      <c r="J131" s="9" t="str">
        <f>IF(AND('Covered Services'!Q135&lt;&gt;1,'Covered Services'!E135="OutPt, OON",'Covered Services'!B135&gt;0),'Covered Services'!B135,"")</f>
        <v/>
      </c>
      <c r="K131" s="76" t="str">
        <f>IF(J131="","",'Covered Services'!D135)</f>
        <v/>
      </c>
      <c r="L131" s="43" t="str">
        <f t="array" ref="L131">IF(COUNTIF($J$6:$J$207,"?*")&lt;ROW(J131)-5,"",INDEX(J:J,SMALL(IF(J$6:J$207&lt;&gt;"",ROW(J$6:J$207)),ROWS(J$6:J131))))</f>
        <v/>
      </c>
      <c r="M131" s="43" t="str">
        <f t="array" ref="M131">IF(COUNTIF($J$6:$J$207,"?*")&lt;ROW(K131)-5,"",INDEX(K:K,SMALL(IF(K$6:K$207&lt;&gt;"",ROW(K$6:K$207)),ROWS(K$6:K131))))</f>
        <v/>
      </c>
    </row>
    <row r="132" spans="10:13" x14ac:dyDescent="0.25">
      <c r="J132" s="9" t="str">
        <f>IF(AND('Covered Services'!Q136&lt;&gt;1,'Covered Services'!E136="OutPt, OON",'Covered Services'!B136&gt;0),'Covered Services'!B136,"")</f>
        <v/>
      </c>
      <c r="K132" s="76" t="str">
        <f>IF(J132="","",'Covered Services'!D136)</f>
        <v/>
      </c>
      <c r="L132" s="43" t="str">
        <f t="array" ref="L132">IF(COUNTIF($J$6:$J$207,"?*")&lt;ROW(J132)-5,"",INDEX(J:J,SMALL(IF(J$6:J$207&lt;&gt;"",ROW(J$6:J$207)),ROWS(J$6:J132))))</f>
        <v/>
      </c>
      <c r="M132" s="43" t="str">
        <f t="array" ref="M132">IF(COUNTIF($J$6:$J$207,"?*")&lt;ROW(K132)-5,"",INDEX(K:K,SMALL(IF(K$6:K$207&lt;&gt;"",ROW(K$6:K$207)),ROWS(K$6:K132))))</f>
        <v/>
      </c>
    </row>
    <row r="133" spans="10:13" x14ac:dyDescent="0.25">
      <c r="J133" s="9" t="str">
        <f>IF(AND('Covered Services'!Q137&lt;&gt;1,'Covered Services'!E137="OutPt, OON",'Covered Services'!B137&gt;0),'Covered Services'!B137,"")</f>
        <v/>
      </c>
      <c r="K133" s="76" t="str">
        <f>IF(J133="","",'Covered Services'!D137)</f>
        <v/>
      </c>
      <c r="L133" s="43" t="str">
        <f t="array" ref="L133">IF(COUNTIF($J$6:$J$207,"?*")&lt;ROW(J133)-5,"",INDEX(J:J,SMALL(IF(J$6:J$207&lt;&gt;"",ROW(J$6:J$207)),ROWS(J$6:J133))))</f>
        <v/>
      </c>
      <c r="M133" s="43" t="str">
        <f t="array" ref="M133">IF(COUNTIF($J$6:$J$207,"?*")&lt;ROW(K133)-5,"",INDEX(K:K,SMALL(IF(K$6:K$207&lt;&gt;"",ROW(K$6:K$207)),ROWS(K$6:K133))))</f>
        <v/>
      </c>
    </row>
    <row r="134" spans="10:13" x14ac:dyDescent="0.25">
      <c r="J134" s="9" t="str">
        <f>IF(AND('Covered Services'!Q138&lt;&gt;1,'Covered Services'!E138="OutPt, OON",'Covered Services'!B138&gt;0),'Covered Services'!B138,"")</f>
        <v/>
      </c>
      <c r="K134" s="76" t="str">
        <f>IF(J134="","",'Covered Services'!D138)</f>
        <v/>
      </c>
      <c r="L134" s="43" t="str">
        <f t="array" ref="L134">IF(COUNTIF($J$6:$J$207,"?*")&lt;ROW(J134)-5,"",INDEX(J:J,SMALL(IF(J$6:J$207&lt;&gt;"",ROW(J$6:J$207)),ROWS(J$6:J134))))</f>
        <v/>
      </c>
      <c r="M134" s="43" t="str">
        <f t="array" ref="M134">IF(COUNTIF($J$6:$J$207,"?*")&lt;ROW(K134)-5,"",INDEX(K:K,SMALL(IF(K$6:K$207&lt;&gt;"",ROW(K$6:K$207)),ROWS(K$6:K134))))</f>
        <v/>
      </c>
    </row>
    <row r="135" spans="10:13" x14ac:dyDescent="0.25">
      <c r="J135" s="9" t="str">
        <f>IF(AND('Covered Services'!Q139&lt;&gt;1,'Covered Services'!E139="OutPt, OON",'Covered Services'!B139&gt;0),'Covered Services'!B139,"")</f>
        <v/>
      </c>
      <c r="K135" s="76" t="str">
        <f>IF(J135="","",'Covered Services'!D139)</f>
        <v/>
      </c>
      <c r="L135" s="43" t="str">
        <f t="array" ref="L135">IF(COUNTIF($J$6:$J$207,"?*")&lt;ROW(J135)-5,"",INDEX(J:J,SMALL(IF(J$6:J$207&lt;&gt;"",ROW(J$6:J$207)),ROWS(J$6:J135))))</f>
        <v/>
      </c>
      <c r="M135" s="43" t="str">
        <f t="array" ref="M135">IF(COUNTIF($J$6:$J$207,"?*")&lt;ROW(K135)-5,"",INDEX(K:K,SMALL(IF(K$6:K$207&lt;&gt;"",ROW(K$6:K$207)),ROWS(K$6:K135))))</f>
        <v/>
      </c>
    </row>
    <row r="136" spans="10:13" x14ac:dyDescent="0.25">
      <c r="J136" s="9" t="str">
        <f>IF(AND('Covered Services'!Q140&lt;&gt;1,'Covered Services'!E140="OutPt, OON",'Covered Services'!B140&gt;0),'Covered Services'!B140,"")</f>
        <v/>
      </c>
      <c r="K136" s="76" t="str">
        <f>IF(J136="","",'Covered Services'!D140)</f>
        <v/>
      </c>
      <c r="L136" s="43" t="str">
        <f t="array" ref="L136">IF(COUNTIF($J$6:$J$207,"?*")&lt;ROW(J136)-5,"",INDEX(J:J,SMALL(IF(J$6:J$207&lt;&gt;"",ROW(J$6:J$207)),ROWS(J$6:J136))))</f>
        <v/>
      </c>
      <c r="M136" s="43" t="str">
        <f t="array" ref="M136">IF(COUNTIF($J$6:$J$207,"?*")&lt;ROW(K136)-5,"",INDEX(K:K,SMALL(IF(K$6:K$207&lt;&gt;"",ROW(K$6:K$207)),ROWS(K$6:K136))))</f>
        <v/>
      </c>
    </row>
    <row r="137" spans="10:13" x14ac:dyDescent="0.25">
      <c r="J137" s="9" t="str">
        <f>IF(AND('Covered Services'!Q141&lt;&gt;1,'Covered Services'!E141="OutPt, OON",'Covered Services'!B141&gt;0),'Covered Services'!B141,"")</f>
        <v/>
      </c>
      <c r="K137" s="76" t="str">
        <f>IF(J137="","",'Covered Services'!D141)</f>
        <v/>
      </c>
      <c r="L137" s="43" t="str">
        <f t="array" ref="L137">IF(COUNTIF($J$6:$J$207,"?*")&lt;ROW(J137)-5,"",INDEX(J:J,SMALL(IF(J$6:J$207&lt;&gt;"",ROW(J$6:J$207)),ROWS(J$6:J137))))</f>
        <v/>
      </c>
      <c r="M137" s="43" t="str">
        <f t="array" ref="M137">IF(COUNTIF($J$6:$J$207,"?*")&lt;ROW(K137)-5,"",INDEX(K:K,SMALL(IF(K$6:K$207&lt;&gt;"",ROW(K$6:K$207)),ROWS(K$6:K137))))</f>
        <v/>
      </c>
    </row>
    <row r="138" spans="10:13" x14ac:dyDescent="0.25">
      <c r="J138" s="9" t="str">
        <f>IF(AND('Covered Services'!Q142&lt;&gt;1,'Covered Services'!E142="OutPt, OON",'Covered Services'!B142&gt;0),'Covered Services'!B142,"")</f>
        <v/>
      </c>
      <c r="K138" s="76" t="str">
        <f>IF(J138="","",'Covered Services'!D142)</f>
        <v/>
      </c>
      <c r="L138" s="43" t="str">
        <f t="array" ref="L138">IF(COUNTIF($J$6:$J$207,"?*")&lt;ROW(J138)-5,"",INDEX(J:J,SMALL(IF(J$6:J$207&lt;&gt;"",ROW(J$6:J$207)),ROWS(J$6:J138))))</f>
        <v/>
      </c>
      <c r="M138" s="43" t="str">
        <f t="array" ref="M138">IF(COUNTIF($J$6:$J$207,"?*")&lt;ROW(K138)-5,"",INDEX(K:K,SMALL(IF(K$6:K$207&lt;&gt;"",ROW(K$6:K$207)),ROWS(K$6:K138))))</f>
        <v/>
      </c>
    </row>
    <row r="139" spans="10:13" x14ac:dyDescent="0.25">
      <c r="J139" s="9" t="str">
        <f>IF(AND('Covered Services'!Q143&lt;&gt;1,'Covered Services'!E143="OutPt, OON",'Covered Services'!B143&gt;0),'Covered Services'!B143,"")</f>
        <v/>
      </c>
      <c r="K139" s="76" t="str">
        <f>IF(J139="","",'Covered Services'!D143)</f>
        <v/>
      </c>
      <c r="L139" s="43" t="str">
        <f t="array" ref="L139">IF(COUNTIF($J$6:$J$207,"?*")&lt;ROW(J139)-5,"",INDEX(J:J,SMALL(IF(J$6:J$207&lt;&gt;"",ROW(J$6:J$207)),ROWS(J$6:J139))))</f>
        <v/>
      </c>
      <c r="M139" s="43" t="str">
        <f t="array" ref="M139">IF(COUNTIF($J$6:$J$207,"?*")&lt;ROW(K139)-5,"",INDEX(K:K,SMALL(IF(K$6:K$207&lt;&gt;"",ROW(K$6:K$207)),ROWS(K$6:K139))))</f>
        <v/>
      </c>
    </row>
    <row r="140" spans="10:13" x14ac:dyDescent="0.25">
      <c r="J140" s="9" t="str">
        <f>IF(AND('Covered Services'!Q144&lt;&gt;1,'Covered Services'!E144="OutPt, OON",'Covered Services'!B144&gt;0),'Covered Services'!B144,"")</f>
        <v/>
      </c>
      <c r="K140" s="76" t="str">
        <f>IF(J140="","",'Covered Services'!D144)</f>
        <v/>
      </c>
      <c r="L140" s="43" t="str">
        <f t="array" ref="L140">IF(COUNTIF($J$6:$J$207,"?*")&lt;ROW(J140)-5,"",INDEX(J:J,SMALL(IF(J$6:J$207&lt;&gt;"",ROW(J$6:J$207)),ROWS(J$6:J140))))</f>
        <v/>
      </c>
      <c r="M140" s="43" t="str">
        <f t="array" ref="M140">IF(COUNTIF($J$6:$J$207,"?*")&lt;ROW(K140)-5,"",INDEX(K:K,SMALL(IF(K$6:K$207&lt;&gt;"",ROW(K$6:K$207)),ROWS(K$6:K140))))</f>
        <v/>
      </c>
    </row>
    <row r="141" spans="10:13" x14ac:dyDescent="0.25">
      <c r="J141" s="9" t="str">
        <f>IF(AND('Covered Services'!Q145&lt;&gt;1,'Covered Services'!E145="OutPt, OON",'Covered Services'!B145&gt;0),'Covered Services'!B145,"")</f>
        <v/>
      </c>
      <c r="K141" s="76" t="str">
        <f>IF(J141="","",'Covered Services'!D145)</f>
        <v/>
      </c>
      <c r="L141" s="43" t="str">
        <f t="array" ref="L141">IF(COUNTIF($J$6:$J$207,"?*")&lt;ROW(J141)-5,"",INDEX(J:J,SMALL(IF(J$6:J$207&lt;&gt;"",ROW(J$6:J$207)),ROWS(J$6:J141))))</f>
        <v/>
      </c>
      <c r="M141" s="43" t="str">
        <f t="array" ref="M141">IF(COUNTIF($J$6:$J$207,"?*")&lt;ROW(K141)-5,"",INDEX(K:K,SMALL(IF(K$6:K$207&lt;&gt;"",ROW(K$6:K$207)),ROWS(K$6:K141))))</f>
        <v/>
      </c>
    </row>
    <row r="142" spans="10:13" x14ac:dyDescent="0.25">
      <c r="J142" s="9" t="str">
        <f>IF(AND('Covered Services'!Q146&lt;&gt;1,'Covered Services'!E146="OutPt, OON",'Covered Services'!B146&gt;0),'Covered Services'!B146,"")</f>
        <v/>
      </c>
      <c r="K142" s="76" t="str">
        <f>IF(J142="","",'Covered Services'!D146)</f>
        <v/>
      </c>
      <c r="L142" s="43" t="str">
        <f t="array" ref="L142">IF(COUNTIF($J$6:$J$207,"?*")&lt;ROW(J142)-5,"",INDEX(J:J,SMALL(IF(J$6:J$207&lt;&gt;"",ROW(J$6:J$207)),ROWS(J$6:J142))))</f>
        <v/>
      </c>
      <c r="M142" s="43" t="str">
        <f t="array" ref="M142">IF(COUNTIF($J$6:$J$207,"?*")&lt;ROW(K142)-5,"",INDEX(K:K,SMALL(IF(K$6:K$207&lt;&gt;"",ROW(K$6:K$207)),ROWS(K$6:K142))))</f>
        <v/>
      </c>
    </row>
    <row r="143" spans="10:13" x14ac:dyDescent="0.25">
      <c r="J143" s="9" t="str">
        <f>IF(AND('Covered Services'!Q147&lt;&gt;1,'Covered Services'!E147="OutPt, OON",'Covered Services'!B147&gt;0),'Covered Services'!B147,"")</f>
        <v/>
      </c>
      <c r="K143" s="76" t="str">
        <f>IF(J143="","",'Covered Services'!D147)</f>
        <v/>
      </c>
      <c r="L143" s="43" t="str">
        <f t="array" ref="L143">IF(COUNTIF($J$6:$J$207,"?*")&lt;ROW(J143)-5,"",INDEX(J:J,SMALL(IF(J$6:J$207&lt;&gt;"",ROW(J$6:J$207)),ROWS(J$6:J143))))</f>
        <v/>
      </c>
      <c r="M143" s="43" t="str">
        <f t="array" ref="M143">IF(COUNTIF($J$6:$J$207,"?*")&lt;ROW(K143)-5,"",INDEX(K:K,SMALL(IF(K$6:K$207&lt;&gt;"",ROW(K$6:K$207)),ROWS(K$6:K143))))</f>
        <v/>
      </c>
    </row>
    <row r="144" spans="10:13" x14ac:dyDescent="0.25">
      <c r="J144" s="9" t="str">
        <f>IF(AND('Covered Services'!Q148&lt;&gt;1,'Covered Services'!E148="OutPt, OON",'Covered Services'!B148&gt;0),'Covered Services'!B148,"")</f>
        <v/>
      </c>
      <c r="K144" s="76" t="str">
        <f>IF(J144="","",'Covered Services'!D148)</f>
        <v/>
      </c>
      <c r="L144" s="43" t="str">
        <f t="array" ref="L144">IF(COUNTIF($J$6:$J$207,"?*")&lt;ROW(J144)-5,"",INDEX(J:J,SMALL(IF(J$6:J$207&lt;&gt;"",ROW(J$6:J$207)),ROWS(J$6:J144))))</f>
        <v/>
      </c>
      <c r="M144" s="43" t="str">
        <f t="array" ref="M144">IF(COUNTIF($J$6:$J$207,"?*")&lt;ROW(K144)-5,"",INDEX(K:K,SMALL(IF(K$6:K$207&lt;&gt;"",ROW(K$6:K$207)),ROWS(K$6:K144))))</f>
        <v/>
      </c>
    </row>
    <row r="145" spans="10:13" x14ac:dyDescent="0.25">
      <c r="J145" s="9" t="str">
        <f>IF(AND('Covered Services'!Q149&lt;&gt;1,'Covered Services'!E149="OutPt, OON",'Covered Services'!B149&gt;0),'Covered Services'!B149,"")</f>
        <v/>
      </c>
      <c r="K145" s="76" t="str">
        <f>IF(J145="","",'Covered Services'!D149)</f>
        <v/>
      </c>
      <c r="L145" s="43" t="str">
        <f t="array" ref="L145">IF(COUNTIF($J$6:$J$207,"?*")&lt;ROW(J145)-5,"",INDEX(J:J,SMALL(IF(J$6:J$207&lt;&gt;"",ROW(J$6:J$207)),ROWS(J$6:J145))))</f>
        <v/>
      </c>
      <c r="M145" s="43" t="str">
        <f t="array" ref="M145">IF(COUNTIF($J$6:$J$207,"?*")&lt;ROW(K145)-5,"",INDEX(K:K,SMALL(IF(K$6:K$207&lt;&gt;"",ROW(K$6:K$207)),ROWS(K$6:K145))))</f>
        <v/>
      </c>
    </row>
    <row r="146" spans="10:13" x14ac:dyDescent="0.25">
      <c r="J146" s="9" t="str">
        <f>IF(AND('Covered Services'!Q150&lt;&gt;1,'Covered Services'!E150="OutPt, OON",'Covered Services'!B150&gt;0),'Covered Services'!B150,"")</f>
        <v/>
      </c>
      <c r="K146" s="76" t="str">
        <f>IF(J146="","",'Covered Services'!D150)</f>
        <v/>
      </c>
      <c r="L146" s="43" t="str">
        <f t="array" ref="L146">IF(COUNTIF($J$6:$J$207,"?*")&lt;ROW(J146)-5,"",INDEX(J:J,SMALL(IF(J$6:J$207&lt;&gt;"",ROW(J$6:J$207)),ROWS(J$6:J146))))</f>
        <v/>
      </c>
      <c r="M146" s="43" t="str">
        <f t="array" ref="M146">IF(COUNTIF($J$6:$J$207,"?*")&lt;ROW(K146)-5,"",INDEX(K:K,SMALL(IF(K$6:K$207&lt;&gt;"",ROW(K$6:K$207)),ROWS(K$6:K146))))</f>
        <v/>
      </c>
    </row>
    <row r="147" spans="10:13" x14ac:dyDescent="0.25">
      <c r="J147" s="9" t="str">
        <f>IF(AND('Covered Services'!Q151&lt;&gt;1,'Covered Services'!E151="OutPt, OON",'Covered Services'!B151&gt;0),'Covered Services'!B151,"")</f>
        <v/>
      </c>
      <c r="K147" s="76" t="str">
        <f>IF(J147="","",'Covered Services'!D151)</f>
        <v/>
      </c>
      <c r="L147" s="43" t="str">
        <f t="array" ref="L147">IF(COUNTIF($J$6:$J$207,"?*")&lt;ROW(J147)-5,"",INDEX(J:J,SMALL(IF(J$6:J$207&lt;&gt;"",ROW(J$6:J$207)),ROWS(J$6:J147))))</f>
        <v/>
      </c>
      <c r="M147" s="43" t="str">
        <f t="array" ref="M147">IF(COUNTIF($J$6:$J$207,"?*")&lt;ROW(K147)-5,"",INDEX(K:K,SMALL(IF(K$6:K$207&lt;&gt;"",ROW(K$6:K$207)),ROWS(K$6:K147))))</f>
        <v/>
      </c>
    </row>
    <row r="148" spans="10:13" x14ac:dyDescent="0.25">
      <c r="J148" s="9" t="str">
        <f>IF(AND('Covered Services'!Q152&lt;&gt;1,'Covered Services'!E152="OutPt, OON",'Covered Services'!B152&gt;0),'Covered Services'!B152,"")</f>
        <v/>
      </c>
      <c r="K148" s="76" t="str">
        <f>IF(J148="","",'Covered Services'!D152)</f>
        <v/>
      </c>
      <c r="L148" s="43" t="str">
        <f t="array" ref="L148">IF(COUNTIF($J$6:$J$207,"?*")&lt;ROW(J148)-5,"",INDEX(J:J,SMALL(IF(J$6:J$207&lt;&gt;"",ROW(J$6:J$207)),ROWS(J$6:J148))))</f>
        <v/>
      </c>
      <c r="M148" s="43" t="str">
        <f t="array" ref="M148">IF(COUNTIF($J$6:$J$207,"?*")&lt;ROW(K148)-5,"",INDEX(K:K,SMALL(IF(K$6:K$207&lt;&gt;"",ROW(K$6:K$207)),ROWS(K$6:K148))))</f>
        <v/>
      </c>
    </row>
    <row r="149" spans="10:13" x14ac:dyDescent="0.25">
      <c r="J149" s="9" t="str">
        <f>IF(AND('Covered Services'!Q153&lt;&gt;1,'Covered Services'!E153="OutPt, OON",'Covered Services'!B153&gt;0),'Covered Services'!B153,"")</f>
        <v/>
      </c>
      <c r="K149" s="76" t="str">
        <f>IF(J149="","",'Covered Services'!D153)</f>
        <v/>
      </c>
      <c r="L149" s="43" t="str">
        <f t="array" ref="L149">IF(COUNTIF($J$6:$J$207,"?*")&lt;ROW(J149)-5,"",INDEX(J:J,SMALL(IF(J$6:J$207&lt;&gt;"",ROW(J$6:J$207)),ROWS(J$6:J149))))</f>
        <v/>
      </c>
      <c r="M149" s="43" t="str">
        <f t="array" ref="M149">IF(COUNTIF($J$6:$J$207,"?*")&lt;ROW(K149)-5,"",INDEX(K:K,SMALL(IF(K$6:K$207&lt;&gt;"",ROW(K$6:K$207)),ROWS(K$6:K149))))</f>
        <v/>
      </c>
    </row>
    <row r="150" spans="10:13" x14ac:dyDescent="0.25">
      <c r="J150" s="9" t="str">
        <f>IF(AND('Covered Services'!Q154&lt;&gt;1,'Covered Services'!E154="OutPt, OON",'Covered Services'!B154&gt;0),'Covered Services'!B154,"")</f>
        <v/>
      </c>
      <c r="K150" s="76" t="str">
        <f>IF(J150="","",'Covered Services'!D154)</f>
        <v/>
      </c>
      <c r="L150" s="43" t="str">
        <f t="array" ref="L150">IF(COUNTIF($J$6:$J$207,"?*")&lt;ROW(J150)-5,"",INDEX(J:J,SMALL(IF(J$6:J$207&lt;&gt;"",ROW(J$6:J$207)),ROWS(J$6:J150))))</f>
        <v/>
      </c>
      <c r="M150" s="43" t="str">
        <f t="array" ref="M150">IF(COUNTIF($J$6:$J$207,"?*")&lt;ROW(K150)-5,"",INDEX(K:K,SMALL(IF(K$6:K$207&lt;&gt;"",ROW(K$6:K$207)),ROWS(K$6:K150))))</f>
        <v/>
      </c>
    </row>
    <row r="151" spans="10:13" x14ac:dyDescent="0.25">
      <c r="J151" s="9" t="str">
        <f>IF(AND('Covered Services'!Q155&lt;&gt;1,'Covered Services'!E155="OutPt, OON",'Covered Services'!B155&gt;0),'Covered Services'!B155,"")</f>
        <v/>
      </c>
      <c r="K151" s="76" t="str">
        <f>IF(J151="","",'Covered Services'!D155)</f>
        <v/>
      </c>
      <c r="L151" s="43" t="str">
        <f t="array" ref="L151">IF(COUNTIF($J$6:$J$207,"?*")&lt;ROW(J151)-5,"",INDEX(J:J,SMALL(IF(J$6:J$207&lt;&gt;"",ROW(J$6:J$207)),ROWS(J$6:J151))))</f>
        <v/>
      </c>
      <c r="M151" s="43" t="str">
        <f t="array" ref="M151">IF(COUNTIF($J$6:$J$207,"?*")&lt;ROW(K151)-5,"",INDEX(K:K,SMALL(IF(K$6:K$207&lt;&gt;"",ROW(K$6:K$207)),ROWS(K$6:K151))))</f>
        <v/>
      </c>
    </row>
    <row r="152" spans="10:13" x14ac:dyDescent="0.25">
      <c r="J152" s="9" t="str">
        <f>IF(AND('Covered Services'!Q156&lt;&gt;1,'Covered Services'!E156="OutPt, OON",'Covered Services'!B156&gt;0),'Covered Services'!B156,"")</f>
        <v/>
      </c>
      <c r="K152" s="76" t="str">
        <f>IF(J152="","",'Covered Services'!D156)</f>
        <v/>
      </c>
      <c r="L152" s="43" t="str">
        <f t="array" ref="L152">IF(COUNTIF($J$6:$J$207,"?*")&lt;ROW(J152)-5,"",INDEX(J:J,SMALL(IF(J$6:J$207&lt;&gt;"",ROW(J$6:J$207)),ROWS(J$6:J152))))</f>
        <v/>
      </c>
      <c r="M152" s="43" t="str">
        <f t="array" ref="M152">IF(COUNTIF($J$6:$J$207,"?*")&lt;ROW(K152)-5,"",INDEX(K:K,SMALL(IF(K$6:K$207&lt;&gt;"",ROW(K$6:K$207)),ROWS(K$6:K152))))</f>
        <v/>
      </c>
    </row>
    <row r="153" spans="10:13" x14ac:dyDescent="0.25">
      <c r="J153" s="9" t="str">
        <f>IF(AND('Covered Services'!Q157&lt;&gt;1,'Covered Services'!E157="OutPt, OON",'Covered Services'!B157&gt;0),'Covered Services'!B157,"")</f>
        <v/>
      </c>
      <c r="K153" s="76" t="str">
        <f>IF(J153="","",'Covered Services'!D157)</f>
        <v/>
      </c>
      <c r="L153" s="43" t="str">
        <f t="array" ref="L153">IF(COUNTIF($J$6:$J$207,"?*")&lt;ROW(J153)-5,"",INDEX(J:J,SMALL(IF(J$6:J$207&lt;&gt;"",ROW(J$6:J$207)),ROWS(J$6:J153))))</f>
        <v/>
      </c>
      <c r="M153" s="43" t="str">
        <f t="array" ref="M153">IF(COUNTIF($J$6:$J$207,"?*")&lt;ROW(K153)-5,"",INDEX(K:K,SMALL(IF(K$6:K$207&lt;&gt;"",ROW(K$6:K$207)),ROWS(K$6:K153))))</f>
        <v/>
      </c>
    </row>
    <row r="154" spans="10:13" x14ac:dyDescent="0.25">
      <c r="J154" s="9" t="str">
        <f>IF(AND('Covered Services'!Q158&lt;&gt;1,'Covered Services'!E158="OutPt, OON",'Covered Services'!B158&gt;0),'Covered Services'!B158,"")</f>
        <v/>
      </c>
      <c r="K154" s="76" t="str">
        <f>IF(J154="","",'Covered Services'!D158)</f>
        <v/>
      </c>
      <c r="L154" s="43" t="str">
        <f t="array" ref="L154">IF(COUNTIF($J$6:$J$207,"?*")&lt;ROW(J154)-5,"",INDEX(J:J,SMALL(IF(J$6:J$207&lt;&gt;"",ROW(J$6:J$207)),ROWS(J$6:J154))))</f>
        <v/>
      </c>
      <c r="M154" s="43" t="str">
        <f t="array" ref="M154">IF(COUNTIF($J$6:$J$207,"?*")&lt;ROW(K154)-5,"",INDEX(K:K,SMALL(IF(K$6:K$207&lt;&gt;"",ROW(K$6:K$207)),ROWS(K$6:K154))))</f>
        <v/>
      </c>
    </row>
    <row r="155" spans="10:13" x14ac:dyDescent="0.25">
      <c r="J155" s="9" t="str">
        <f>IF(AND('Covered Services'!Q159&lt;&gt;1,'Covered Services'!E159="OutPt, OON",'Covered Services'!B159&gt;0),'Covered Services'!B159,"")</f>
        <v/>
      </c>
      <c r="K155" s="76" t="str">
        <f>IF(J155="","",'Covered Services'!D159)</f>
        <v/>
      </c>
      <c r="L155" s="43" t="str">
        <f t="array" ref="L155">IF(COUNTIF($J$6:$J$207,"?*")&lt;ROW(J155)-5,"",INDEX(J:J,SMALL(IF(J$6:J$207&lt;&gt;"",ROW(J$6:J$207)),ROWS(J$6:J155))))</f>
        <v/>
      </c>
      <c r="M155" s="43" t="str">
        <f t="array" ref="M155">IF(COUNTIF($J$6:$J$207,"?*")&lt;ROW(K155)-5,"",INDEX(K:K,SMALL(IF(K$6:K$207&lt;&gt;"",ROW(K$6:K$207)),ROWS(K$6:K155))))</f>
        <v/>
      </c>
    </row>
    <row r="156" spans="10:13" x14ac:dyDescent="0.25">
      <c r="J156" s="9" t="str">
        <f>IF(AND('Covered Services'!Q160&lt;&gt;1,'Covered Services'!E160="OutPt, OON",'Covered Services'!B160&gt;0),'Covered Services'!B160,"")</f>
        <v/>
      </c>
      <c r="K156" s="76" t="str">
        <f>IF(J156="","",'Covered Services'!D160)</f>
        <v/>
      </c>
      <c r="L156" s="43" t="str">
        <f t="array" ref="L156">IF(COUNTIF($J$6:$J$207,"?*")&lt;ROW(J156)-5,"",INDEX(J:J,SMALL(IF(J$6:J$207&lt;&gt;"",ROW(J$6:J$207)),ROWS(J$6:J156))))</f>
        <v/>
      </c>
      <c r="M156" s="43" t="str">
        <f t="array" ref="M156">IF(COUNTIF($J$6:$J$207,"?*")&lt;ROW(K156)-5,"",INDEX(K:K,SMALL(IF(K$6:K$207&lt;&gt;"",ROW(K$6:K$207)),ROWS(K$6:K156))))</f>
        <v/>
      </c>
    </row>
    <row r="157" spans="10:13" x14ac:dyDescent="0.25">
      <c r="J157" s="9" t="str">
        <f>IF(AND('Covered Services'!Q161&lt;&gt;1,'Covered Services'!E161="OutPt, OON",'Covered Services'!B161&gt;0),'Covered Services'!B161,"")</f>
        <v/>
      </c>
      <c r="K157" s="76" t="str">
        <f>IF(J157="","",'Covered Services'!D161)</f>
        <v/>
      </c>
      <c r="L157" s="43" t="str">
        <f t="array" ref="L157">IF(COUNTIF($J$6:$J$207,"?*")&lt;ROW(J157)-5,"",INDEX(J:J,SMALL(IF(J$6:J$207&lt;&gt;"",ROW(J$6:J$207)),ROWS(J$6:J157))))</f>
        <v/>
      </c>
      <c r="M157" s="43" t="str">
        <f t="array" ref="M157">IF(COUNTIF($J$6:$J$207,"?*")&lt;ROW(K157)-5,"",INDEX(K:K,SMALL(IF(K$6:K$207&lt;&gt;"",ROW(K$6:K$207)),ROWS(K$6:K157))))</f>
        <v/>
      </c>
    </row>
    <row r="158" spans="10:13" x14ac:dyDescent="0.25">
      <c r="J158" s="9" t="str">
        <f>IF(AND('Covered Services'!Q162&lt;&gt;1,'Covered Services'!E162="OutPt, OON",'Covered Services'!B162&gt;0),'Covered Services'!B162,"")</f>
        <v/>
      </c>
      <c r="K158" s="76" t="str">
        <f>IF(J158="","",'Covered Services'!D162)</f>
        <v/>
      </c>
      <c r="L158" s="43" t="str">
        <f t="array" ref="L158">IF(COUNTIF($J$6:$J$207,"?*")&lt;ROW(J158)-5,"",INDEX(J:J,SMALL(IF(J$6:J$207&lt;&gt;"",ROW(J$6:J$207)),ROWS(J$6:J158))))</f>
        <v/>
      </c>
      <c r="M158" s="43" t="str">
        <f t="array" ref="M158">IF(COUNTIF($J$6:$J$207,"?*")&lt;ROW(K158)-5,"",INDEX(K:K,SMALL(IF(K$6:K$207&lt;&gt;"",ROW(K$6:K$207)),ROWS(K$6:K158))))</f>
        <v/>
      </c>
    </row>
    <row r="159" spans="10:13" x14ac:dyDescent="0.25">
      <c r="J159" s="9" t="str">
        <f>IF(AND('Covered Services'!Q163&lt;&gt;1,'Covered Services'!E163="OutPt, OON",'Covered Services'!B163&gt;0),'Covered Services'!B163,"")</f>
        <v/>
      </c>
      <c r="K159" s="76" t="str">
        <f>IF(J159="","",'Covered Services'!D163)</f>
        <v/>
      </c>
      <c r="L159" s="43" t="str">
        <f t="array" ref="L159">IF(COUNTIF($J$6:$J$207,"?*")&lt;ROW(J159)-5,"",INDEX(J:J,SMALL(IF(J$6:J$207&lt;&gt;"",ROW(J$6:J$207)),ROWS(J$6:J159))))</f>
        <v/>
      </c>
      <c r="M159" s="43" t="str">
        <f t="array" ref="M159">IF(COUNTIF($J$6:$J$207,"?*")&lt;ROW(K159)-5,"",INDEX(K:K,SMALL(IF(K$6:K$207&lt;&gt;"",ROW(K$6:K$207)),ROWS(K$6:K159))))</f>
        <v/>
      </c>
    </row>
    <row r="160" spans="10:13" x14ac:dyDescent="0.25">
      <c r="J160" s="9" t="str">
        <f>IF(AND('Covered Services'!Q164&lt;&gt;1,'Covered Services'!E164="OutPt, OON",'Covered Services'!B164&gt;0),'Covered Services'!B164,"")</f>
        <v/>
      </c>
      <c r="K160" s="76" t="str">
        <f>IF(J160="","",'Covered Services'!D164)</f>
        <v/>
      </c>
      <c r="L160" s="43" t="str">
        <f t="array" ref="L160">IF(COUNTIF($J$6:$J$207,"?*")&lt;ROW(J160)-5,"",INDEX(J:J,SMALL(IF(J$6:J$207&lt;&gt;"",ROW(J$6:J$207)),ROWS(J$6:J160))))</f>
        <v/>
      </c>
      <c r="M160" s="43" t="str">
        <f t="array" ref="M160">IF(COUNTIF($J$6:$J$207,"?*")&lt;ROW(K160)-5,"",INDEX(K:K,SMALL(IF(K$6:K$207&lt;&gt;"",ROW(K$6:K$207)),ROWS(K$6:K160))))</f>
        <v/>
      </c>
    </row>
    <row r="161" spans="10:13" x14ac:dyDescent="0.25">
      <c r="J161" s="9" t="str">
        <f>IF(AND('Covered Services'!Q165&lt;&gt;1,'Covered Services'!E165="OutPt, OON",'Covered Services'!B165&gt;0),'Covered Services'!B165,"")</f>
        <v/>
      </c>
      <c r="K161" s="76" t="str">
        <f>IF(J161="","",'Covered Services'!D165)</f>
        <v/>
      </c>
      <c r="L161" s="43" t="str">
        <f t="array" ref="L161">IF(COUNTIF($J$6:$J$207,"?*")&lt;ROW(J161)-5,"",INDEX(J:J,SMALL(IF(J$6:J$207&lt;&gt;"",ROW(J$6:J$207)),ROWS(J$6:J161))))</f>
        <v/>
      </c>
      <c r="M161" s="43" t="str">
        <f t="array" ref="M161">IF(COUNTIF($J$6:$J$207,"?*")&lt;ROW(K161)-5,"",INDEX(K:K,SMALL(IF(K$6:K$207&lt;&gt;"",ROW(K$6:K$207)),ROWS(K$6:K161))))</f>
        <v/>
      </c>
    </row>
    <row r="162" spans="10:13" x14ac:dyDescent="0.25">
      <c r="J162" s="9" t="str">
        <f>IF(AND('Covered Services'!Q166&lt;&gt;1,'Covered Services'!E166="OutPt, OON",'Covered Services'!B166&gt;0),'Covered Services'!B166,"")</f>
        <v/>
      </c>
      <c r="K162" s="76" t="str">
        <f>IF(J162="","",'Covered Services'!D166)</f>
        <v/>
      </c>
      <c r="L162" s="43" t="str">
        <f t="array" ref="L162">IF(COUNTIF($J$6:$J$207,"?*")&lt;ROW(J162)-5,"",INDEX(J:J,SMALL(IF(J$6:J$207&lt;&gt;"",ROW(J$6:J$207)),ROWS(J$6:J162))))</f>
        <v/>
      </c>
      <c r="M162" s="43" t="str">
        <f t="array" ref="M162">IF(COUNTIF($J$6:$J$207,"?*")&lt;ROW(K162)-5,"",INDEX(K:K,SMALL(IF(K$6:K$207&lt;&gt;"",ROW(K$6:K$207)),ROWS(K$6:K162))))</f>
        <v/>
      </c>
    </row>
    <row r="163" spans="10:13" x14ac:dyDescent="0.25">
      <c r="J163" s="9" t="str">
        <f>IF(AND('Covered Services'!Q167&lt;&gt;1,'Covered Services'!E167="OutPt, OON",'Covered Services'!B167&gt;0),'Covered Services'!B167,"")</f>
        <v/>
      </c>
      <c r="K163" s="76" t="str">
        <f>IF(J163="","",'Covered Services'!D167)</f>
        <v/>
      </c>
      <c r="L163" s="43" t="str">
        <f t="array" ref="L163">IF(COUNTIF($J$6:$J$207,"?*")&lt;ROW(J163)-5,"",INDEX(J:J,SMALL(IF(J$6:J$207&lt;&gt;"",ROW(J$6:J$207)),ROWS(J$6:J163))))</f>
        <v/>
      </c>
      <c r="M163" s="43" t="str">
        <f t="array" ref="M163">IF(COUNTIF($J$6:$J$207,"?*")&lt;ROW(K163)-5,"",INDEX(K:K,SMALL(IF(K$6:K$207&lt;&gt;"",ROW(K$6:K$207)),ROWS(K$6:K163))))</f>
        <v/>
      </c>
    </row>
    <row r="164" spans="10:13" x14ac:dyDescent="0.25">
      <c r="J164" s="9" t="str">
        <f>IF(AND('Covered Services'!Q168&lt;&gt;1,'Covered Services'!E168="OutPt, OON",'Covered Services'!B168&gt;0),'Covered Services'!B168,"")</f>
        <v/>
      </c>
      <c r="K164" s="76" t="str">
        <f>IF(J164="","",'Covered Services'!D168)</f>
        <v/>
      </c>
      <c r="L164" s="43" t="str">
        <f t="array" ref="L164">IF(COUNTIF($J$6:$J$207,"?*")&lt;ROW(J164)-5,"",INDEX(J:J,SMALL(IF(J$6:J$207&lt;&gt;"",ROW(J$6:J$207)),ROWS(J$6:J164))))</f>
        <v/>
      </c>
      <c r="M164" s="43" t="str">
        <f t="array" ref="M164">IF(COUNTIF($J$6:$J$207,"?*")&lt;ROW(K164)-5,"",INDEX(K:K,SMALL(IF(K$6:K$207&lt;&gt;"",ROW(K$6:K$207)),ROWS(K$6:K164))))</f>
        <v/>
      </c>
    </row>
    <row r="165" spans="10:13" x14ac:dyDescent="0.25">
      <c r="J165" s="9" t="str">
        <f>IF(AND('Covered Services'!Q169&lt;&gt;1,'Covered Services'!E169="OutPt, OON",'Covered Services'!B169&gt;0),'Covered Services'!B169,"")</f>
        <v/>
      </c>
      <c r="K165" s="76" t="str">
        <f>IF(J165="","",'Covered Services'!D169)</f>
        <v/>
      </c>
      <c r="L165" s="43" t="str">
        <f t="array" ref="L165">IF(COUNTIF($J$6:$J$207,"?*")&lt;ROW(J165)-5,"",INDEX(J:J,SMALL(IF(J$6:J$207&lt;&gt;"",ROW(J$6:J$207)),ROWS(J$6:J165))))</f>
        <v/>
      </c>
      <c r="M165" s="43" t="str">
        <f t="array" ref="M165">IF(COUNTIF($J$6:$J$207,"?*")&lt;ROW(K165)-5,"",INDEX(K:K,SMALL(IF(K$6:K$207&lt;&gt;"",ROW(K$6:K$207)),ROWS(K$6:K165))))</f>
        <v/>
      </c>
    </row>
    <row r="166" spans="10:13" x14ac:dyDescent="0.25">
      <c r="J166" s="9" t="str">
        <f>IF(AND('Covered Services'!Q170&lt;&gt;1,'Covered Services'!E170="OutPt, OON",'Covered Services'!B170&gt;0),'Covered Services'!B170,"")</f>
        <v/>
      </c>
      <c r="K166" s="76" t="str">
        <f>IF(J166="","",'Covered Services'!D170)</f>
        <v/>
      </c>
      <c r="L166" s="43" t="str">
        <f t="array" ref="L166">IF(COUNTIF($J$6:$J$207,"?*")&lt;ROW(J166)-5,"",INDEX(J:J,SMALL(IF(J$6:J$207&lt;&gt;"",ROW(J$6:J$207)),ROWS(J$6:J166))))</f>
        <v/>
      </c>
      <c r="M166" s="43" t="str">
        <f t="array" ref="M166">IF(COUNTIF($J$6:$J$207,"?*")&lt;ROW(K166)-5,"",INDEX(K:K,SMALL(IF(K$6:K$207&lt;&gt;"",ROW(K$6:K$207)),ROWS(K$6:K166))))</f>
        <v/>
      </c>
    </row>
    <row r="167" spans="10:13" x14ac:dyDescent="0.25">
      <c r="J167" s="9" t="str">
        <f>IF(AND('Covered Services'!Q171&lt;&gt;1,'Covered Services'!E171="OutPt, OON",'Covered Services'!B171&gt;0),'Covered Services'!B171,"")</f>
        <v/>
      </c>
      <c r="K167" s="76" t="str">
        <f>IF(J167="","",'Covered Services'!D171)</f>
        <v/>
      </c>
      <c r="L167" s="43" t="str">
        <f t="array" ref="L167">IF(COUNTIF($J$6:$J$207,"?*")&lt;ROW(J167)-5,"",INDEX(J:J,SMALL(IF(J$6:J$207&lt;&gt;"",ROW(J$6:J$207)),ROWS(J$6:J167))))</f>
        <v/>
      </c>
      <c r="M167" s="43" t="str">
        <f t="array" ref="M167">IF(COUNTIF($J$6:$J$207,"?*")&lt;ROW(K167)-5,"",INDEX(K:K,SMALL(IF(K$6:K$207&lt;&gt;"",ROW(K$6:K$207)),ROWS(K$6:K167))))</f>
        <v/>
      </c>
    </row>
    <row r="168" spans="10:13" x14ac:dyDescent="0.25">
      <c r="J168" s="9" t="str">
        <f>IF(AND('Covered Services'!Q172&lt;&gt;1,'Covered Services'!E172="OutPt, OON",'Covered Services'!B172&gt;0),'Covered Services'!B172,"")</f>
        <v/>
      </c>
      <c r="K168" s="76" t="str">
        <f>IF(J168="","",'Covered Services'!D172)</f>
        <v/>
      </c>
      <c r="L168" s="43" t="str">
        <f t="array" ref="L168">IF(COUNTIF($J$6:$J$207,"?*")&lt;ROW(J168)-5,"",INDEX(J:J,SMALL(IF(J$6:J$207&lt;&gt;"",ROW(J$6:J$207)),ROWS(J$6:J168))))</f>
        <v/>
      </c>
      <c r="M168" s="43" t="str">
        <f t="array" ref="M168">IF(COUNTIF($J$6:$J$207,"?*")&lt;ROW(K168)-5,"",INDEX(K:K,SMALL(IF(K$6:K$207&lt;&gt;"",ROW(K$6:K$207)),ROWS(K$6:K168))))</f>
        <v/>
      </c>
    </row>
    <row r="169" spans="10:13" x14ac:dyDescent="0.25">
      <c r="J169" s="9" t="str">
        <f>IF(AND('Covered Services'!Q173&lt;&gt;1,'Covered Services'!E173="OutPt, OON",'Covered Services'!B173&gt;0),'Covered Services'!B173,"")</f>
        <v/>
      </c>
      <c r="K169" s="76" t="str">
        <f>IF(J169="","",'Covered Services'!D173)</f>
        <v/>
      </c>
      <c r="L169" s="43" t="str">
        <f t="array" ref="L169">IF(COUNTIF($J$6:$J$207,"?*")&lt;ROW(J169)-5,"",INDEX(J:J,SMALL(IF(J$6:J$207&lt;&gt;"",ROW(J$6:J$207)),ROWS(J$6:J169))))</f>
        <v/>
      </c>
      <c r="M169" s="43" t="str">
        <f t="array" ref="M169">IF(COUNTIF($J$6:$J$207,"?*")&lt;ROW(K169)-5,"",INDEX(K:K,SMALL(IF(K$6:K$207&lt;&gt;"",ROW(K$6:K$207)),ROWS(K$6:K169))))</f>
        <v/>
      </c>
    </row>
    <row r="170" spans="10:13" x14ac:dyDescent="0.25">
      <c r="J170" s="9" t="str">
        <f>IF(AND('Covered Services'!Q174&lt;&gt;1,'Covered Services'!E174="OutPt, OON",'Covered Services'!B174&gt;0),'Covered Services'!B174,"")</f>
        <v/>
      </c>
      <c r="K170" s="76" t="str">
        <f>IF(J170="","",'Covered Services'!D174)</f>
        <v/>
      </c>
      <c r="L170" s="43" t="str">
        <f t="array" ref="L170">IF(COUNTIF($J$6:$J$207,"?*")&lt;ROW(J170)-5,"",INDEX(J:J,SMALL(IF(J$6:J$207&lt;&gt;"",ROW(J$6:J$207)),ROWS(J$6:J170))))</f>
        <v/>
      </c>
      <c r="M170" s="43" t="str">
        <f t="array" ref="M170">IF(COUNTIF($J$6:$J$207,"?*")&lt;ROW(K170)-5,"",INDEX(K:K,SMALL(IF(K$6:K$207&lt;&gt;"",ROW(K$6:K$207)),ROWS(K$6:K170))))</f>
        <v/>
      </c>
    </row>
    <row r="171" spans="10:13" x14ac:dyDescent="0.25">
      <c r="J171" s="9" t="str">
        <f>IF(AND('Covered Services'!Q175&lt;&gt;1,'Covered Services'!E175="OutPt, OON",'Covered Services'!B175&gt;0),'Covered Services'!B175,"")</f>
        <v/>
      </c>
      <c r="K171" s="76" t="str">
        <f>IF(J171="","",'Covered Services'!D175)</f>
        <v/>
      </c>
      <c r="L171" s="43" t="str">
        <f t="array" ref="L171">IF(COUNTIF($J$6:$J$207,"?*")&lt;ROW(J171)-5,"",INDEX(J:J,SMALL(IF(J$6:J$207&lt;&gt;"",ROW(J$6:J$207)),ROWS(J$6:J171))))</f>
        <v/>
      </c>
      <c r="M171" s="43" t="str">
        <f t="array" ref="M171">IF(COUNTIF($J$6:$J$207,"?*")&lt;ROW(K171)-5,"",INDEX(K:K,SMALL(IF(K$6:K$207&lt;&gt;"",ROW(K$6:K$207)),ROWS(K$6:K171))))</f>
        <v/>
      </c>
    </row>
    <row r="172" spans="10:13" x14ac:dyDescent="0.25">
      <c r="J172" s="9" t="str">
        <f>IF(AND('Covered Services'!Q176&lt;&gt;1,'Covered Services'!E176="OutPt, OON",'Covered Services'!B176&gt;0),'Covered Services'!B176,"")</f>
        <v/>
      </c>
      <c r="K172" s="76" t="str">
        <f>IF(J172="","",'Covered Services'!D176)</f>
        <v/>
      </c>
      <c r="L172" s="43" t="str">
        <f t="array" ref="L172">IF(COUNTIF($J$6:$J$207,"?*")&lt;ROW(J172)-5,"",INDEX(J:J,SMALL(IF(J$6:J$207&lt;&gt;"",ROW(J$6:J$207)),ROWS(J$6:J172))))</f>
        <v/>
      </c>
      <c r="M172" s="43" t="str">
        <f t="array" ref="M172">IF(COUNTIF($J$6:$J$207,"?*")&lt;ROW(K172)-5,"",INDEX(K:K,SMALL(IF(K$6:K$207&lt;&gt;"",ROW(K$6:K$207)),ROWS(K$6:K172))))</f>
        <v/>
      </c>
    </row>
    <row r="173" spans="10:13" x14ac:dyDescent="0.25">
      <c r="J173" s="9" t="str">
        <f>IF(AND('Covered Services'!Q177&lt;&gt;1,'Covered Services'!E177="OutPt, OON",'Covered Services'!B177&gt;0),'Covered Services'!B177,"")</f>
        <v/>
      </c>
      <c r="K173" s="76" t="str">
        <f>IF(J173="","",'Covered Services'!D177)</f>
        <v/>
      </c>
      <c r="L173" s="43" t="str">
        <f t="array" ref="L173">IF(COUNTIF($J$6:$J$207,"?*")&lt;ROW(J173)-5,"",INDEX(J:J,SMALL(IF(J$6:J$207&lt;&gt;"",ROW(J$6:J$207)),ROWS(J$6:J173))))</f>
        <v/>
      </c>
      <c r="M173" s="43" t="str">
        <f t="array" ref="M173">IF(COUNTIF($J$6:$J$207,"?*")&lt;ROW(K173)-5,"",INDEX(K:K,SMALL(IF(K$6:K$207&lt;&gt;"",ROW(K$6:K$207)),ROWS(K$6:K173))))</f>
        <v/>
      </c>
    </row>
    <row r="174" spans="10:13" x14ac:dyDescent="0.25">
      <c r="J174" s="9" t="str">
        <f>IF(AND('Covered Services'!Q178&lt;&gt;1,'Covered Services'!E178="OutPt, OON",'Covered Services'!B178&gt;0),'Covered Services'!B178,"")</f>
        <v/>
      </c>
      <c r="K174" s="76" t="str">
        <f>IF(J174="","",'Covered Services'!D178)</f>
        <v/>
      </c>
      <c r="L174" s="43" t="str">
        <f t="array" ref="L174">IF(COUNTIF($J$6:$J$207,"?*")&lt;ROW(J174)-5,"",INDEX(J:J,SMALL(IF(J$6:J$207&lt;&gt;"",ROW(J$6:J$207)),ROWS(J$6:J174))))</f>
        <v/>
      </c>
      <c r="M174" s="43" t="str">
        <f t="array" ref="M174">IF(COUNTIF($J$6:$J$207,"?*")&lt;ROW(K174)-5,"",INDEX(K:K,SMALL(IF(K$6:K$207&lt;&gt;"",ROW(K$6:K$207)),ROWS(K$6:K174))))</f>
        <v/>
      </c>
    </row>
    <row r="175" spans="10:13" x14ac:dyDescent="0.25">
      <c r="J175" s="9" t="str">
        <f>IF(AND('Covered Services'!Q179&lt;&gt;1,'Covered Services'!E179="OutPt, OON",'Covered Services'!B179&gt;0),'Covered Services'!B179,"")</f>
        <v/>
      </c>
      <c r="K175" s="76" t="str">
        <f>IF(J175="","",'Covered Services'!D179)</f>
        <v/>
      </c>
      <c r="L175" s="43" t="str">
        <f t="array" ref="L175">IF(COUNTIF($J$6:$J$207,"?*")&lt;ROW(J175)-5,"",INDEX(J:J,SMALL(IF(J$6:J$207&lt;&gt;"",ROW(J$6:J$207)),ROWS(J$6:J175))))</f>
        <v/>
      </c>
      <c r="M175" s="43" t="str">
        <f t="array" ref="M175">IF(COUNTIF($J$6:$J$207,"?*")&lt;ROW(K175)-5,"",INDEX(K:K,SMALL(IF(K$6:K$207&lt;&gt;"",ROW(K$6:K$207)),ROWS(K$6:K175))))</f>
        <v/>
      </c>
    </row>
    <row r="176" spans="10:13" x14ac:dyDescent="0.25">
      <c r="J176" s="9" t="str">
        <f>IF(AND('Covered Services'!Q180&lt;&gt;1,'Covered Services'!E180="OutPt, OON",'Covered Services'!B180&gt;0),'Covered Services'!B180,"")</f>
        <v/>
      </c>
      <c r="K176" s="76" t="str">
        <f>IF(J176="","",'Covered Services'!D180)</f>
        <v/>
      </c>
      <c r="L176" s="43" t="str">
        <f t="array" ref="L176">IF(COUNTIF($J$6:$J$207,"?*")&lt;ROW(J176)-5,"",INDEX(J:J,SMALL(IF(J$6:J$207&lt;&gt;"",ROW(J$6:J$207)),ROWS(J$6:J176))))</f>
        <v/>
      </c>
      <c r="M176" s="43" t="str">
        <f t="array" ref="M176">IF(COUNTIF($J$6:$J$207,"?*")&lt;ROW(K176)-5,"",INDEX(K:K,SMALL(IF(K$6:K$207&lt;&gt;"",ROW(K$6:K$207)),ROWS(K$6:K176))))</f>
        <v/>
      </c>
    </row>
    <row r="177" spans="10:13" x14ac:dyDescent="0.25">
      <c r="J177" s="9" t="str">
        <f>IF(AND('Covered Services'!Q181&lt;&gt;1,'Covered Services'!E181="OutPt, OON",'Covered Services'!B181&gt;0),'Covered Services'!B181,"")</f>
        <v/>
      </c>
      <c r="K177" s="76" t="str">
        <f>IF(J177="","",'Covered Services'!D181)</f>
        <v/>
      </c>
      <c r="L177" s="43" t="str">
        <f t="array" ref="L177">IF(COUNTIF($J$6:$J$207,"?*")&lt;ROW(J177)-5,"",INDEX(J:J,SMALL(IF(J$6:J$207&lt;&gt;"",ROW(J$6:J$207)),ROWS(J$6:J177))))</f>
        <v/>
      </c>
      <c r="M177" s="43" t="str">
        <f t="array" ref="M177">IF(COUNTIF($J$6:$J$207,"?*")&lt;ROW(K177)-5,"",INDEX(K:K,SMALL(IF(K$6:K$207&lt;&gt;"",ROW(K$6:K$207)),ROWS(K$6:K177))))</f>
        <v/>
      </c>
    </row>
    <row r="178" spans="10:13" x14ac:dyDescent="0.25">
      <c r="J178" s="9" t="str">
        <f>IF(AND('Covered Services'!Q182&lt;&gt;1,'Covered Services'!E182="OutPt, OON",'Covered Services'!B182&gt;0),'Covered Services'!B182,"")</f>
        <v/>
      </c>
      <c r="K178" s="76" t="str">
        <f>IF(J178="","",'Covered Services'!D182)</f>
        <v/>
      </c>
      <c r="L178" s="43" t="str">
        <f t="array" ref="L178">IF(COUNTIF($J$6:$J$207,"?*")&lt;ROW(J178)-5,"",INDEX(J:J,SMALL(IF(J$6:J$207&lt;&gt;"",ROW(J$6:J$207)),ROWS(J$6:J178))))</f>
        <v/>
      </c>
      <c r="M178" s="43" t="str">
        <f t="array" ref="M178">IF(COUNTIF($J$6:$J$207,"?*")&lt;ROW(K178)-5,"",INDEX(K:K,SMALL(IF(K$6:K$207&lt;&gt;"",ROW(K$6:K$207)),ROWS(K$6:K178))))</f>
        <v/>
      </c>
    </row>
    <row r="179" spans="10:13" x14ac:dyDescent="0.25">
      <c r="J179" s="9" t="str">
        <f>IF(AND('Covered Services'!Q183&lt;&gt;1,'Covered Services'!E183="OutPt, OON",'Covered Services'!B183&gt;0),'Covered Services'!B183,"")</f>
        <v/>
      </c>
      <c r="K179" s="76" t="str">
        <f>IF(J179="","",'Covered Services'!D183)</f>
        <v/>
      </c>
      <c r="L179" s="43" t="str">
        <f t="array" ref="L179">IF(COUNTIF($J$6:$J$207,"?*")&lt;ROW(J179)-5,"",INDEX(J:J,SMALL(IF(J$6:J$207&lt;&gt;"",ROW(J$6:J$207)),ROWS(J$6:J179))))</f>
        <v/>
      </c>
      <c r="M179" s="43" t="str">
        <f t="array" ref="M179">IF(COUNTIF($J$6:$J$207,"?*")&lt;ROW(K179)-5,"",INDEX(K:K,SMALL(IF(K$6:K$207&lt;&gt;"",ROW(K$6:K$207)),ROWS(K$6:K179))))</f>
        <v/>
      </c>
    </row>
    <row r="180" spans="10:13" x14ac:dyDescent="0.25">
      <c r="J180" s="9" t="str">
        <f>IF(AND('Covered Services'!Q184&lt;&gt;1,'Covered Services'!E184="OutPt, OON",'Covered Services'!B184&gt;0),'Covered Services'!B184,"")</f>
        <v/>
      </c>
      <c r="K180" s="76" t="str">
        <f>IF(J180="","",'Covered Services'!D184)</f>
        <v/>
      </c>
      <c r="L180" s="43" t="str">
        <f t="array" ref="L180">IF(COUNTIF($J$6:$J$207,"?*")&lt;ROW(J180)-5,"",INDEX(J:J,SMALL(IF(J$6:J$207&lt;&gt;"",ROW(J$6:J$207)),ROWS(J$6:J180))))</f>
        <v/>
      </c>
      <c r="M180" s="43" t="str">
        <f t="array" ref="M180">IF(COUNTIF($J$6:$J$207,"?*")&lt;ROW(K180)-5,"",INDEX(K:K,SMALL(IF(K$6:K$207&lt;&gt;"",ROW(K$6:K$207)),ROWS(K$6:K180))))</f>
        <v/>
      </c>
    </row>
    <row r="181" spans="10:13" x14ac:dyDescent="0.25">
      <c r="J181" s="9" t="str">
        <f>IF(AND('Covered Services'!Q185&lt;&gt;1,'Covered Services'!E185="OutPt, OON",'Covered Services'!B185&gt;0),'Covered Services'!B185,"")</f>
        <v/>
      </c>
      <c r="K181" s="76" t="str">
        <f>IF(J181="","",'Covered Services'!D185)</f>
        <v/>
      </c>
      <c r="L181" s="43" t="str">
        <f t="array" ref="L181">IF(COUNTIF($J$6:$J$207,"?*")&lt;ROW(J181)-5,"",INDEX(J:J,SMALL(IF(J$6:J$207&lt;&gt;"",ROW(J$6:J$207)),ROWS(J$6:J181))))</f>
        <v/>
      </c>
      <c r="M181" s="43" t="str">
        <f t="array" ref="M181">IF(COUNTIF($J$6:$J$207,"?*")&lt;ROW(K181)-5,"",INDEX(K:K,SMALL(IF(K$6:K$207&lt;&gt;"",ROW(K$6:K$207)),ROWS(K$6:K181))))</f>
        <v/>
      </c>
    </row>
    <row r="182" spans="10:13" x14ac:dyDescent="0.25">
      <c r="J182" s="9" t="str">
        <f>IF(AND('Covered Services'!Q186&lt;&gt;1,'Covered Services'!E186="OutPt, OON",'Covered Services'!B186&gt;0),'Covered Services'!B186,"")</f>
        <v/>
      </c>
      <c r="K182" s="76" t="str">
        <f>IF(J182="","",'Covered Services'!D186)</f>
        <v/>
      </c>
      <c r="L182" s="43" t="str">
        <f t="array" ref="L182">IF(COUNTIF($J$6:$J$207,"?*")&lt;ROW(J182)-5,"",INDEX(J:J,SMALL(IF(J$6:J$207&lt;&gt;"",ROW(J$6:J$207)),ROWS(J$6:J182))))</f>
        <v/>
      </c>
      <c r="M182" s="43" t="str">
        <f t="array" ref="M182">IF(COUNTIF($J$6:$J$207,"?*")&lt;ROW(K182)-5,"",INDEX(K:K,SMALL(IF(K$6:K$207&lt;&gt;"",ROW(K$6:K$207)),ROWS(K$6:K182))))</f>
        <v/>
      </c>
    </row>
    <row r="183" spans="10:13" x14ac:dyDescent="0.25">
      <c r="J183" s="9" t="str">
        <f>IF(AND('Covered Services'!Q187&lt;&gt;1,'Covered Services'!E187="OutPt, OON",'Covered Services'!B187&gt;0),'Covered Services'!B187,"")</f>
        <v/>
      </c>
      <c r="K183" s="76" t="str">
        <f>IF(J183="","",'Covered Services'!D187)</f>
        <v/>
      </c>
      <c r="L183" s="43" t="str">
        <f t="array" ref="L183">IF(COUNTIF($J$6:$J$207,"?*")&lt;ROW(J183)-5,"",INDEX(J:J,SMALL(IF(J$6:J$207&lt;&gt;"",ROW(J$6:J$207)),ROWS(J$6:J183))))</f>
        <v/>
      </c>
      <c r="M183" s="43" t="str">
        <f t="array" ref="M183">IF(COUNTIF($J$6:$J$207,"?*")&lt;ROW(K183)-5,"",INDEX(K:K,SMALL(IF(K$6:K$207&lt;&gt;"",ROW(K$6:K$207)),ROWS(K$6:K183))))</f>
        <v/>
      </c>
    </row>
    <row r="184" spans="10:13" x14ac:dyDescent="0.25">
      <c r="J184" s="9" t="str">
        <f>IF(AND('Covered Services'!Q188&lt;&gt;1,'Covered Services'!E188="OutPt, OON",'Covered Services'!B188&gt;0),'Covered Services'!B188,"")</f>
        <v/>
      </c>
      <c r="K184" s="76" t="str">
        <f>IF(J184="","",'Covered Services'!D188)</f>
        <v/>
      </c>
      <c r="L184" s="43" t="str">
        <f t="array" ref="L184">IF(COUNTIF($J$6:$J$207,"?*")&lt;ROW(J184)-5,"",INDEX(J:J,SMALL(IF(J$6:J$207&lt;&gt;"",ROW(J$6:J$207)),ROWS(J$6:J184))))</f>
        <v/>
      </c>
      <c r="M184" s="43" t="str">
        <f t="array" ref="M184">IF(COUNTIF($J$6:$J$207,"?*")&lt;ROW(K184)-5,"",INDEX(K:K,SMALL(IF(K$6:K$207&lt;&gt;"",ROW(K$6:K$207)),ROWS(K$6:K184))))</f>
        <v/>
      </c>
    </row>
    <row r="185" spans="10:13" x14ac:dyDescent="0.25">
      <c r="J185" s="9" t="str">
        <f>IF(AND('Covered Services'!Q189&lt;&gt;1,'Covered Services'!E189="OutPt, OON",'Covered Services'!B189&gt;0),'Covered Services'!B189,"")</f>
        <v/>
      </c>
      <c r="K185" s="76" t="str">
        <f>IF(J185="","",'Covered Services'!D189)</f>
        <v/>
      </c>
      <c r="L185" s="43" t="str">
        <f t="array" ref="L185">IF(COUNTIF($J$6:$J$207,"?*")&lt;ROW(J185)-5,"",INDEX(J:J,SMALL(IF(J$6:J$207&lt;&gt;"",ROW(J$6:J$207)),ROWS(J$6:J185))))</f>
        <v/>
      </c>
      <c r="M185" s="43" t="str">
        <f t="array" ref="M185">IF(COUNTIF($J$6:$J$207,"?*")&lt;ROW(K185)-5,"",INDEX(K:K,SMALL(IF(K$6:K$207&lt;&gt;"",ROW(K$6:K$207)),ROWS(K$6:K185))))</f>
        <v/>
      </c>
    </row>
    <row r="186" spans="10:13" x14ac:dyDescent="0.25">
      <c r="J186" s="9" t="str">
        <f>IF(AND('Covered Services'!Q190&lt;&gt;1,'Covered Services'!E190="OutPt, OON",'Covered Services'!B190&gt;0),'Covered Services'!B190,"")</f>
        <v/>
      </c>
      <c r="K186" s="76" t="str">
        <f>IF(J186="","",'Covered Services'!D190)</f>
        <v/>
      </c>
      <c r="L186" s="43" t="str">
        <f t="array" ref="L186">IF(COUNTIF($J$6:$J$207,"?*")&lt;ROW(J186)-5,"",INDEX(J:J,SMALL(IF(J$6:J$207&lt;&gt;"",ROW(J$6:J$207)),ROWS(J$6:J186))))</f>
        <v/>
      </c>
      <c r="M186" s="43" t="str">
        <f t="array" ref="M186">IF(COUNTIF($J$6:$J$207,"?*")&lt;ROW(K186)-5,"",INDEX(K:K,SMALL(IF(K$6:K$207&lt;&gt;"",ROW(K$6:K$207)),ROWS(K$6:K186))))</f>
        <v/>
      </c>
    </row>
    <row r="187" spans="10:13" x14ac:dyDescent="0.25">
      <c r="J187" s="9" t="str">
        <f>IF(AND('Covered Services'!Q191&lt;&gt;1,'Covered Services'!E191="OutPt, OON",'Covered Services'!B191&gt;0),'Covered Services'!B191,"")</f>
        <v/>
      </c>
      <c r="K187" s="76" t="str">
        <f>IF(J187="","",'Covered Services'!D191)</f>
        <v/>
      </c>
      <c r="L187" s="43" t="str">
        <f t="array" ref="L187">IF(COUNTIF($J$6:$J$207,"?*")&lt;ROW(J187)-5,"",INDEX(J:J,SMALL(IF(J$6:J$207&lt;&gt;"",ROW(J$6:J$207)),ROWS(J$6:J187))))</f>
        <v/>
      </c>
      <c r="M187" s="43" t="str">
        <f t="array" ref="M187">IF(COUNTIF($J$6:$J$207,"?*")&lt;ROW(K187)-5,"",INDEX(K:K,SMALL(IF(K$6:K$207&lt;&gt;"",ROW(K$6:K$207)),ROWS(K$6:K187))))</f>
        <v/>
      </c>
    </row>
    <row r="188" spans="10:13" x14ac:dyDescent="0.25">
      <c r="J188" s="9" t="str">
        <f>IF(AND('Covered Services'!Q192&lt;&gt;1,'Covered Services'!E192="OutPt, OON",'Covered Services'!B192&gt;0),'Covered Services'!B192,"")</f>
        <v/>
      </c>
      <c r="K188" s="76" t="str">
        <f>IF(J188="","",'Covered Services'!D192)</f>
        <v/>
      </c>
      <c r="L188" s="43" t="str">
        <f t="array" ref="L188">IF(COUNTIF($J$6:$J$207,"?*")&lt;ROW(J188)-5,"",INDEX(J:J,SMALL(IF(J$6:J$207&lt;&gt;"",ROW(J$6:J$207)),ROWS(J$6:J188))))</f>
        <v/>
      </c>
      <c r="M188" s="43" t="str">
        <f t="array" ref="M188">IF(COUNTIF($J$6:$J$207,"?*")&lt;ROW(K188)-5,"",INDEX(K:K,SMALL(IF(K$6:K$207&lt;&gt;"",ROW(K$6:K$207)),ROWS(K$6:K188))))</f>
        <v/>
      </c>
    </row>
    <row r="189" spans="10:13" x14ac:dyDescent="0.25">
      <c r="J189" s="9" t="str">
        <f>IF(AND('Covered Services'!Q193&lt;&gt;1,'Covered Services'!E193="OutPt, OON",'Covered Services'!B193&gt;0),'Covered Services'!B193,"")</f>
        <v/>
      </c>
      <c r="K189" s="76" t="str">
        <f>IF(J189="","",'Covered Services'!D193)</f>
        <v/>
      </c>
      <c r="L189" s="43" t="str">
        <f t="array" ref="L189">IF(COUNTIF($J$6:$J$207,"?*")&lt;ROW(J189)-5,"",INDEX(J:J,SMALL(IF(J$6:J$207&lt;&gt;"",ROW(J$6:J$207)),ROWS(J$6:J189))))</f>
        <v/>
      </c>
      <c r="M189" s="43" t="str">
        <f t="array" ref="M189">IF(COUNTIF($J$6:$J$207,"?*")&lt;ROW(K189)-5,"",INDEX(K:K,SMALL(IF(K$6:K$207&lt;&gt;"",ROW(K$6:K$207)),ROWS(K$6:K189))))</f>
        <v/>
      </c>
    </row>
    <row r="190" spans="10:13" x14ac:dyDescent="0.25">
      <c r="J190" s="9" t="str">
        <f>IF(AND('Covered Services'!Q194&lt;&gt;1,'Covered Services'!E194="OutPt, OON",'Covered Services'!B194&gt;0),'Covered Services'!B194,"")</f>
        <v/>
      </c>
      <c r="K190" s="76" t="str">
        <f>IF(J190="","",'Covered Services'!D194)</f>
        <v/>
      </c>
      <c r="L190" s="43" t="str">
        <f t="array" ref="L190">IF(COUNTIF($J$6:$J$207,"?*")&lt;ROW(J190)-5,"",INDEX(J:J,SMALL(IF(J$6:J$207&lt;&gt;"",ROW(J$6:J$207)),ROWS(J$6:J190))))</f>
        <v/>
      </c>
      <c r="M190" s="43" t="str">
        <f t="array" ref="M190">IF(COUNTIF($J$6:$J$207,"?*")&lt;ROW(K190)-5,"",INDEX(K:K,SMALL(IF(K$6:K$207&lt;&gt;"",ROW(K$6:K$207)),ROWS(K$6:K190))))</f>
        <v/>
      </c>
    </row>
    <row r="191" spans="10:13" x14ac:dyDescent="0.25">
      <c r="J191" s="9" t="str">
        <f>IF(AND('Covered Services'!Q195&lt;&gt;1,'Covered Services'!E195="OutPt, OON",'Covered Services'!B195&gt;0),'Covered Services'!B195,"")</f>
        <v/>
      </c>
      <c r="K191" s="76" t="str">
        <f>IF(J191="","",'Covered Services'!D195)</f>
        <v/>
      </c>
      <c r="L191" s="43" t="str">
        <f t="array" ref="L191">IF(COUNTIF($J$6:$J$207,"?*")&lt;ROW(J191)-5,"",INDEX(J:J,SMALL(IF(J$6:J$207&lt;&gt;"",ROW(J$6:J$207)),ROWS(J$6:J191))))</f>
        <v/>
      </c>
      <c r="M191" s="43" t="str">
        <f t="array" ref="M191">IF(COUNTIF($J$6:$J$207,"?*")&lt;ROW(K191)-5,"",INDEX(K:K,SMALL(IF(K$6:K$207&lt;&gt;"",ROW(K$6:K$207)),ROWS(K$6:K191))))</f>
        <v/>
      </c>
    </row>
    <row r="192" spans="10:13" x14ac:dyDescent="0.25">
      <c r="J192" s="9" t="str">
        <f>IF(AND('Covered Services'!Q196&lt;&gt;1,'Covered Services'!E196="OutPt, OON",'Covered Services'!B196&gt;0),'Covered Services'!B196,"")</f>
        <v/>
      </c>
      <c r="K192" s="76" t="str">
        <f>IF(J192="","",'Covered Services'!D196)</f>
        <v/>
      </c>
      <c r="L192" s="43" t="str">
        <f t="array" ref="L192">IF(COUNTIF($J$6:$J$207,"?*")&lt;ROW(J192)-5,"",INDEX(J:J,SMALL(IF(J$6:J$207&lt;&gt;"",ROW(J$6:J$207)),ROWS(J$6:J192))))</f>
        <v/>
      </c>
      <c r="M192" s="43" t="str">
        <f t="array" ref="M192">IF(COUNTIF($J$6:$J$207,"?*")&lt;ROW(K192)-5,"",INDEX(K:K,SMALL(IF(K$6:K$207&lt;&gt;"",ROW(K$6:K$207)),ROWS(K$6:K192))))</f>
        <v/>
      </c>
    </row>
    <row r="193" spans="10:13" x14ac:dyDescent="0.25">
      <c r="J193" s="9" t="str">
        <f>IF(AND('Covered Services'!Q197&lt;&gt;1,'Covered Services'!E197="OutPt, OON",'Covered Services'!B197&gt;0),'Covered Services'!B197,"")</f>
        <v/>
      </c>
      <c r="K193" s="76" t="str">
        <f>IF(J193="","",'Covered Services'!D197)</f>
        <v/>
      </c>
      <c r="L193" s="43" t="str">
        <f t="array" ref="L193">IF(COUNTIF($J$6:$J$207,"?*")&lt;ROW(J193)-5,"",INDEX(J:J,SMALL(IF(J$6:J$207&lt;&gt;"",ROW(J$6:J$207)),ROWS(J$6:J193))))</f>
        <v/>
      </c>
      <c r="M193" s="43" t="str">
        <f t="array" ref="M193">IF(COUNTIF($J$6:$J$207,"?*")&lt;ROW(K193)-5,"",INDEX(K:K,SMALL(IF(K$6:K$207&lt;&gt;"",ROW(K$6:K$207)),ROWS(K$6:K193))))</f>
        <v/>
      </c>
    </row>
    <row r="194" spans="10:13" x14ac:dyDescent="0.25">
      <c r="J194" s="9" t="str">
        <f>IF(AND('Covered Services'!Q198&lt;&gt;1,'Covered Services'!E198="OutPt, OON",'Covered Services'!B198&gt;0),'Covered Services'!B198,"")</f>
        <v/>
      </c>
      <c r="K194" s="76" t="str">
        <f>IF(J194="","",'Covered Services'!D198)</f>
        <v/>
      </c>
      <c r="L194" s="43" t="str">
        <f t="array" ref="L194">IF(COUNTIF($J$6:$J$207,"?*")&lt;ROW(J194)-5,"",INDEX(J:J,SMALL(IF(J$6:J$207&lt;&gt;"",ROW(J$6:J$207)),ROWS(J$6:J194))))</f>
        <v/>
      </c>
      <c r="M194" s="43" t="str">
        <f t="array" ref="M194">IF(COUNTIF($J$6:$J$207,"?*")&lt;ROW(K194)-5,"",INDEX(K:K,SMALL(IF(K$6:K$207&lt;&gt;"",ROW(K$6:K$207)),ROWS(K$6:K194))))</f>
        <v/>
      </c>
    </row>
    <row r="195" spans="10:13" x14ac:dyDescent="0.25">
      <c r="J195" s="9" t="str">
        <f>IF(AND('Covered Services'!Q199&lt;&gt;1,'Covered Services'!E199="OutPt, OON",'Covered Services'!B199&gt;0),'Covered Services'!B199,"")</f>
        <v/>
      </c>
      <c r="K195" s="76" t="str">
        <f>IF(J195="","",'Covered Services'!D199)</f>
        <v/>
      </c>
      <c r="L195" s="43" t="str">
        <f t="array" ref="L195">IF(COUNTIF($J$6:$J$207,"?*")&lt;ROW(J195)-5,"",INDEX(J:J,SMALL(IF(J$6:J$207&lt;&gt;"",ROW(J$6:J$207)),ROWS(J$6:J195))))</f>
        <v/>
      </c>
      <c r="M195" s="43" t="str">
        <f t="array" ref="M195">IF(COUNTIF($J$6:$J$207,"?*")&lt;ROW(K195)-5,"",INDEX(K:K,SMALL(IF(K$6:K$207&lt;&gt;"",ROW(K$6:K$207)),ROWS(K$6:K195))))</f>
        <v/>
      </c>
    </row>
    <row r="196" spans="10:13" x14ac:dyDescent="0.25">
      <c r="J196" s="9" t="str">
        <f>IF(AND('Covered Services'!Q200&lt;&gt;1,'Covered Services'!E200="OutPt, OON",'Covered Services'!B200&gt;0),'Covered Services'!B200,"")</f>
        <v/>
      </c>
      <c r="K196" s="76" t="str">
        <f>IF(J196="","",'Covered Services'!D200)</f>
        <v/>
      </c>
      <c r="L196" s="43" t="str">
        <f t="array" ref="L196">IF(COUNTIF($J$6:$J$207,"?*")&lt;ROW(J196)-5,"",INDEX(J:J,SMALL(IF(J$6:J$207&lt;&gt;"",ROW(J$6:J$207)),ROWS(J$6:J196))))</f>
        <v/>
      </c>
      <c r="M196" s="43" t="str">
        <f t="array" ref="M196">IF(COUNTIF($J$6:$J$207,"?*")&lt;ROW(K196)-5,"",INDEX(K:K,SMALL(IF(K$6:K$207&lt;&gt;"",ROW(K$6:K$207)),ROWS(K$6:K196))))</f>
        <v/>
      </c>
    </row>
    <row r="197" spans="10:13" x14ac:dyDescent="0.25">
      <c r="J197" s="9" t="str">
        <f>IF(AND('Covered Services'!Q201&lt;&gt;1,'Covered Services'!E201="OutPt, OON",'Covered Services'!B201&gt;0),'Covered Services'!B201,"")</f>
        <v/>
      </c>
      <c r="K197" s="76" t="str">
        <f>IF(J197="","",'Covered Services'!D201)</f>
        <v/>
      </c>
      <c r="L197" s="43" t="str">
        <f t="array" ref="L197">IF(COUNTIF($J$6:$J$207,"?*")&lt;ROW(J197)-5,"",INDEX(J:J,SMALL(IF(J$6:J$207&lt;&gt;"",ROW(J$6:J$207)),ROWS(J$6:J197))))</f>
        <v/>
      </c>
      <c r="M197" s="43" t="str">
        <f t="array" ref="M197">IF(COUNTIF($J$6:$J$207,"?*")&lt;ROW(K197)-5,"",INDEX(K:K,SMALL(IF(K$6:K$207&lt;&gt;"",ROW(K$6:K$207)),ROWS(K$6:K197))))</f>
        <v/>
      </c>
    </row>
    <row r="198" spans="10:13" x14ac:dyDescent="0.25">
      <c r="J198" s="9" t="str">
        <f>IF(AND('Covered Services'!Q202&lt;&gt;1,'Covered Services'!E202="OutPt, OON",'Covered Services'!B202&gt;0),'Covered Services'!B202,"")</f>
        <v/>
      </c>
      <c r="K198" s="76" t="str">
        <f>IF(J198="","",'Covered Services'!D202)</f>
        <v/>
      </c>
      <c r="L198" s="43" t="str">
        <f t="array" ref="L198">IF(COUNTIF($J$6:$J$207,"?*")&lt;ROW(J198)-5,"",INDEX(J:J,SMALL(IF(J$6:J$207&lt;&gt;"",ROW(J$6:J$207)),ROWS(J$6:J198))))</f>
        <v/>
      </c>
      <c r="M198" s="43" t="str">
        <f t="array" ref="M198">IF(COUNTIF($J$6:$J$207,"?*")&lt;ROW(K198)-5,"",INDEX(K:K,SMALL(IF(K$6:K$207&lt;&gt;"",ROW(K$6:K$207)),ROWS(K$6:K198))))</f>
        <v/>
      </c>
    </row>
    <row r="199" spans="10:13" x14ac:dyDescent="0.25">
      <c r="J199" s="9" t="str">
        <f>IF(AND('Covered Services'!Q203&lt;&gt;1,'Covered Services'!E203="OutPt, OON",'Covered Services'!B203&gt;0),'Covered Services'!B203,"")</f>
        <v/>
      </c>
      <c r="K199" s="76" t="str">
        <f>IF(J199="","",'Covered Services'!D203)</f>
        <v/>
      </c>
      <c r="L199" s="43" t="str">
        <f t="array" ref="L199">IF(COUNTIF($J$6:$J$207,"?*")&lt;ROW(J199)-5,"",INDEX(J:J,SMALL(IF(J$6:J$207&lt;&gt;"",ROW(J$6:J$207)),ROWS(J$6:J199))))</f>
        <v/>
      </c>
      <c r="M199" s="43" t="str">
        <f t="array" ref="M199">IF(COUNTIF($J$6:$J$207,"?*")&lt;ROW(K199)-5,"",INDEX(K:K,SMALL(IF(K$6:K$207&lt;&gt;"",ROW(K$6:K$207)),ROWS(K$6:K199))))</f>
        <v/>
      </c>
    </row>
    <row r="200" spans="10:13" x14ac:dyDescent="0.25">
      <c r="J200" s="9" t="str">
        <f>IF(AND('Covered Services'!Q204&lt;&gt;1,'Covered Services'!E204="OutPt, OON",'Covered Services'!B204&gt;0),'Covered Services'!B204,"")</f>
        <v/>
      </c>
      <c r="K200" s="76" t="str">
        <f>IF(J200="","",'Covered Services'!D204)</f>
        <v/>
      </c>
      <c r="L200" s="43" t="str">
        <f t="array" ref="L200">IF(COUNTIF($J$6:$J$207,"?*")&lt;ROW(J200)-5,"",INDEX(J:J,SMALL(IF(J$6:J$207&lt;&gt;"",ROW(J$6:J$207)),ROWS(J$6:J200))))</f>
        <v/>
      </c>
      <c r="M200" s="43" t="str">
        <f t="array" ref="M200">IF(COUNTIF($J$6:$J$207,"?*")&lt;ROW(K200)-5,"",INDEX(K:K,SMALL(IF(K$6:K$207&lt;&gt;"",ROW(K$6:K$207)),ROWS(K$6:K200))))</f>
        <v/>
      </c>
    </row>
    <row r="201" spans="10:13" x14ac:dyDescent="0.25">
      <c r="J201" s="9" t="str">
        <f>IF(AND('Covered Services'!Q205&lt;&gt;1,'Covered Services'!E205="OutPt, OON",'Covered Services'!B205&gt;0),'Covered Services'!B205,"")</f>
        <v/>
      </c>
      <c r="K201" s="76" t="str">
        <f>IF(J201="","",'Covered Services'!D205)</f>
        <v/>
      </c>
      <c r="L201" s="43" t="str">
        <f t="array" ref="L201">IF(COUNTIF($J$6:$J$207,"?*")&lt;ROW(J201)-5,"",INDEX(J:J,SMALL(IF(J$6:J$207&lt;&gt;"",ROW(J$6:J$207)),ROWS(J$6:J201))))</f>
        <v/>
      </c>
      <c r="M201" s="43" t="str">
        <f t="array" ref="M201">IF(COUNTIF($J$6:$J$207,"?*")&lt;ROW(K201)-5,"",INDEX(K:K,SMALL(IF(K$6:K$207&lt;&gt;"",ROW(K$6:K$207)),ROWS(K$6:K201))))</f>
        <v/>
      </c>
    </row>
    <row r="202" spans="10:13" x14ac:dyDescent="0.25">
      <c r="J202" s="9" t="str">
        <f>IF(AND('Covered Services'!Q206&lt;&gt;1,'Covered Services'!E206="OutPt, OON",'Covered Services'!B206&gt;0),'Covered Services'!B206,"")</f>
        <v/>
      </c>
      <c r="K202" s="76" t="str">
        <f>IF(J202="","",'Covered Services'!D206)</f>
        <v/>
      </c>
      <c r="L202" s="43" t="str">
        <f t="array" ref="L202">IF(COUNTIF($J$6:$J$207,"?*")&lt;ROW(J202)-5,"",INDEX(J:J,SMALL(IF(J$6:J$207&lt;&gt;"",ROW(J$6:J$207)),ROWS(J$6:J202))))</f>
        <v/>
      </c>
      <c r="M202" s="43" t="str">
        <f t="array" ref="M202">IF(COUNTIF($J$6:$J$207,"?*")&lt;ROW(K202)-5,"",INDEX(K:K,SMALL(IF(K$6:K$207&lt;&gt;"",ROW(K$6:K$207)),ROWS(K$6:K202))))</f>
        <v/>
      </c>
    </row>
    <row r="203" spans="10:13" x14ac:dyDescent="0.25">
      <c r="J203" s="9" t="str">
        <f>IF(AND('Covered Services'!Q207&lt;&gt;1,'Covered Services'!E207="OutPt, OON",'Covered Services'!B207&gt;0),'Covered Services'!B207,"")</f>
        <v/>
      </c>
      <c r="K203" s="76" t="str">
        <f>IF(J203="","",'Covered Services'!D207)</f>
        <v/>
      </c>
      <c r="L203" s="43" t="str">
        <f t="array" ref="L203">IF(COUNTIF($J$6:$J$207,"?*")&lt;ROW(J203)-5,"",INDEX(J:J,SMALL(IF(J$6:J$207&lt;&gt;"",ROW(J$6:J$207)),ROWS(J$6:J203))))</f>
        <v/>
      </c>
      <c r="M203" s="43" t="str">
        <f t="array" ref="M203">IF(COUNTIF($J$6:$J$207,"?*")&lt;ROW(K203)-5,"",INDEX(K:K,SMALL(IF(K$6:K$207&lt;&gt;"",ROW(K$6:K$207)),ROWS(K$6:K203))))</f>
        <v/>
      </c>
    </row>
    <row r="204" spans="10:13" x14ac:dyDescent="0.25">
      <c r="J204" s="9" t="str">
        <f>IF(AND('Covered Services'!Q208&lt;&gt;1,'Covered Services'!E208="OutPt, OON",'Covered Services'!B208&gt;0),'Covered Services'!B208,"")</f>
        <v/>
      </c>
      <c r="K204" s="76" t="str">
        <f>IF(J204="","",'Covered Services'!D208)</f>
        <v/>
      </c>
      <c r="L204" s="43" t="str">
        <f t="array" ref="L204">IF(COUNTIF($J$6:$J$207,"?*")&lt;ROW(J204)-5,"",INDEX(J:J,SMALL(IF(J$6:J$207&lt;&gt;"",ROW(J$6:J$207)),ROWS(J$6:J204))))</f>
        <v/>
      </c>
      <c r="M204" s="43" t="str">
        <f t="array" ref="M204">IF(COUNTIF($J$6:$J$207,"?*")&lt;ROW(K204)-5,"",INDEX(K:K,SMALL(IF(K$6:K$207&lt;&gt;"",ROW(K$6:K$207)),ROWS(K$6:K204))))</f>
        <v/>
      </c>
    </row>
    <row r="205" spans="10:13" x14ac:dyDescent="0.25">
      <c r="J205" s="9" t="str">
        <f>IF(AND('Covered Services'!Q209&lt;&gt;1,'Covered Services'!E209="OutPt, OON",'Covered Services'!B209&gt;0),'Covered Services'!B209,"")</f>
        <v/>
      </c>
      <c r="K205" s="76" t="str">
        <f>IF(J205="","",'Covered Services'!D209)</f>
        <v/>
      </c>
      <c r="L205" s="43" t="str">
        <f t="array" ref="L205">IF(COUNTIF($J$6:$J$207,"?*")&lt;ROW(J205)-5,"",INDEX(J:J,SMALL(IF(J$6:J$207&lt;&gt;"",ROW(J$6:J$207)),ROWS(J$6:J205))))</f>
        <v/>
      </c>
      <c r="M205" s="43" t="str">
        <f t="array" ref="M205">IF(COUNTIF($J$6:$J$207,"?*")&lt;ROW(K205)-5,"",INDEX(K:K,SMALL(IF(K$6:K$207&lt;&gt;"",ROW(K$6:K$207)),ROWS(K$6:K205))))</f>
        <v/>
      </c>
    </row>
    <row r="206" spans="10:13" x14ac:dyDescent="0.25">
      <c r="J206" s="9" t="str">
        <f>IF(AND('Covered Services'!Q210&lt;&gt;1,'Covered Services'!E210="OutPt, OON",'Covered Services'!B210&gt;0),'Covered Services'!B210,"")</f>
        <v/>
      </c>
      <c r="K206" s="76" t="str">
        <f>IF(J206="","",'Covered Services'!D210)</f>
        <v/>
      </c>
      <c r="L206" s="43" t="str">
        <f t="array" ref="L206">IF(COUNTIF($J$6:$J$207,"?*")&lt;ROW(J206)-5,"",INDEX(J:J,SMALL(IF(J$6:J$207&lt;&gt;"",ROW(J$6:J$207)),ROWS(J$6:J206))))</f>
        <v/>
      </c>
      <c r="M206" s="43" t="str">
        <f t="array" ref="M206">IF(COUNTIF($J$6:$J$207,"?*")&lt;ROW(K206)-5,"",INDEX(K:K,SMALL(IF(K$6:K$207&lt;&gt;"",ROW(K$6:K$207)),ROWS(K$6:K206))))</f>
        <v/>
      </c>
    </row>
    <row r="207" spans="10:13" x14ac:dyDescent="0.25">
      <c r="J207" s="9" t="str">
        <f>IF(AND('Covered Services'!Q211&lt;&gt;1,'Covered Services'!E211="OutPt, OON",'Covered Services'!B211&gt;0),'Covered Services'!B211,"")</f>
        <v/>
      </c>
      <c r="K207" s="76" t="str">
        <f>IF(J207="","",'Covered Services'!D211)</f>
        <v/>
      </c>
      <c r="L207" s="43" t="str">
        <f t="array" ref="L207">IF(COUNTIF($J$6:$J$207,"?*")&lt;ROW(J207)-5,"",INDEX(J:J,SMALL(IF(J$6:J$207&lt;&gt;"",ROW(J$6:J$207)),ROWS(J$6:J207))))</f>
        <v/>
      </c>
      <c r="M207" s="43" t="str">
        <f t="array" ref="M207">IF(COUNTIF($J$6:$J$207,"?*")&lt;ROW(K207)-5,"",INDEX(K:K,SMALL(IF(K$6:K$207&lt;&gt;"",ROW(K$6:K$207)),ROWS(K$6:K207))))</f>
        <v/>
      </c>
    </row>
    <row r="208" spans="10:13" x14ac:dyDescent="0.25">
      <c r="L208" s="43"/>
    </row>
    <row r="209" spans="12:12" x14ac:dyDescent="0.25">
      <c r="L209" s="43"/>
    </row>
    <row r="210" spans="12:12" x14ac:dyDescent="0.25">
      <c r="L210" s="43"/>
    </row>
    <row r="211" spans="12:12" x14ac:dyDescent="0.25">
      <c r="L211" s="43"/>
    </row>
    <row r="212" spans="12:12" x14ac:dyDescent="0.25">
      <c r="L212" s="43"/>
    </row>
    <row r="213" spans="12:12" x14ac:dyDescent="0.25">
      <c r="L213" s="43"/>
    </row>
    <row r="214" spans="12:12" x14ac:dyDescent="0.25">
      <c r="L214" s="43"/>
    </row>
    <row r="215" spans="12:12" x14ac:dyDescent="0.25">
      <c r="L215" s="43"/>
    </row>
    <row r="216" spans="12:12" x14ac:dyDescent="0.25">
      <c r="L216" s="43"/>
    </row>
  </sheetData>
  <sheetProtection sheet="1" formatRows="0"/>
  <mergeCells count="2">
    <mergeCell ref="B1:H1"/>
    <mergeCell ref="B68:F68"/>
  </mergeCells>
  <conditionalFormatting sqref="B70:B75">
    <cfRule type="cellIs" dxfId="194" priority="29" operator="notBetween">
      <formula>0</formula>
      <formula>2000</formula>
    </cfRule>
  </conditionalFormatting>
  <conditionalFormatting sqref="B75">
    <cfRule type="containsErrors" dxfId="193" priority="28">
      <formula>ISERROR(B75)</formula>
    </cfRule>
  </conditionalFormatting>
  <conditionalFormatting sqref="B70:B74">
    <cfRule type="containsErrors" dxfId="192" priority="27">
      <formula>ISERROR(B70)</formula>
    </cfRule>
  </conditionalFormatting>
  <conditionalFormatting sqref="F70:F75">
    <cfRule type="containsText" dxfId="191" priority="26" operator="containsText" text="Predominant Level Met">
      <formula>NOT(ISERROR(SEARCH("Predominant Level Met",F70)))</formula>
    </cfRule>
  </conditionalFormatting>
  <conditionalFormatting sqref="G69">
    <cfRule type="containsText" dxfId="190" priority="24" operator="containsText" text="No such cost sharing shall be applied">
      <formula>NOT(ISERROR(SEARCH("No such cost sharing shall be applied",G69)))</formula>
    </cfRule>
    <cfRule type="cellIs" dxfId="189" priority="25" operator="notEqual">
      <formula>"No such cost sharing shall be applied"</formula>
    </cfRule>
  </conditionalFormatting>
  <conditionalFormatting sqref="B79:B84">
    <cfRule type="cellIs" dxfId="188" priority="22" operator="notBetween">
      <formula>0</formula>
      <formula>2000</formula>
    </cfRule>
  </conditionalFormatting>
  <conditionalFormatting sqref="B79:B84">
    <cfRule type="containsErrors" dxfId="187" priority="21">
      <formula>ISERROR(B79)</formula>
    </cfRule>
  </conditionalFormatting>
  <conditionalFormatting sqref="F80:F84">
    <cfRule type="containsText" dxfId="186" priority="20" operator="containsText" text="Predominant Level Met">
      <formula>NOT(ISERROR(SEARCH("Predominant Level Met",F80)))</formula>
    </cfRule>
  </conditionalFormatting>
  <conditionalFormatting sqref="G78">
    <cfRule type="containsText" dxfId="185" priority="18" operator="containsText" text="No such cost sharing shall be applied">
      <formula>NOT(ISERROR(SEARCH("No such cost sharing shall be applied",G78)))</formula>
    </cfRule>
    <cfRule type="cellIs" dxfId="184" priority="19" operator="notEqual">
      <formula>"No such cost sharing shall be applied"</formula>
    </cfRule>
  </conditionalFormatting>
  <conditionalFormatting sqref="B88">
    <cfRule type="cellIs" dxfId="183" priority="17" operator="notBetween">
      <formula>0</formula>
      <formula>2000</formula>
    </cfRule>
  </conditionalFormatting>
  <conditionalFormatting sqref="B88">
    <cfRule type="containsErrors" dxfId="182" priority="16">
      <formula>ISERROR(B88)</formula>
    </cfRule>
  </conditionalFormatting>
  <conditionalFormatting sqref="B89:B93">
    <cfRule type="cellIs" dxfId="181" priority="15" operator="notBetween">
      <formula>0</formula>
      <formula>2000</formula>
    </cfRule>
  </conditionalFormatting>
  <conditionalFormatting sqref="B89:B93">
    <cfRule type="containsErrors" dxfId="180" priority="14">
      <formula>ISERROR(B89)</formula>
    </cfRule>
  </conditionalFormatting>
  <conditionalFormatting sqref="F89:F93">
    <cfRule type="containsText" dxfId="179" priority="13" operator="containsText" text="Predominant Level Met">
      <formula>NOT(ISERROR(SEARCH("Predominant Level Met",F89)))</formula>
    </cfRule>
  </conditionalFormatting>
  <conditionalFormatting sqref="G87">
    <cfRule type="containsText" dxfId="178" priority="12" operator="containsText" text="No such limits shall be applied">
      <formula>NOT(ISERROR(SEARCH("No such limits shall be applied",G87)))</formula>
    </cfRule>
  </conditionalFormatting>
  <conditionalFormatting sqref="F79">
    <cfRule type="containsText" dxfId="177" priority="11" operator="containsText" text="Predominant Level Met">
      <formula>NOT(ISERROR(SEARCH("Predominant Level Met",F79)))</formula>
    </cfRule>
  </conditionalFormatting>
  <conditionalFormatting sqref="F88">
    <cfRule type="containsText" dxfId="176" priority="10" operator="containsText" text="Predominant Level Met">
      <formula>NOT(ISERROR(SEARCH("Predominant Level Met",F88)))</formula>
    </cfRule>
  </conditionalFormatting>
  <conditionalFormatting sqref="B97:B102">
    <cfRule type="cellIs" dxfId="175" priority="9" operator="notBetween">
      <formula>0</formula>
      <formula>2000</formula>
    </cfRule>
  </conditionalFormatting>
  <conditionalFormatting sqref="B97:B102">
    <cfRule type="containsErrors" dxfId="174" priority="8">
      <formula>ISERROR(B97)</formula>
    </cfRule>
  </conditionalFormatting>
  <conditionalFormatting sqref="F98:F102">
    <cfRule type="containsText" dxfId="173" priority="7" operator="containsText" text="Predominant Level Met">
      <formula>NOT(ISERROR(SEARCH("Predominant Level Met",F98)))</formula>
    </cfRule>
  </conditionalFormatting>
  <conditionalFormatting sqref="F97">
    <cfRule type="containsText" dxfId="172" priority="6" operator="containsText" text="Predominant Level Met">
      <formula>NOT(ISERROR(SEARCH("Predominant Level Met",F97)))</formula>
    </cfRule>
  </conditionalFormatting>
  <conditionalFormatting sqref="G96">
    <cfRule type="containsText" dxfId="171" priority="5" operator="containsText" text="No such limits shall be applied">
      <formula>NOT(ISERROR(SEARCH("No such limits shall be applied",G96)))</formula>
    </cfRule>
  </conditionalFormatting>
  <conditionalFormatting sqref="D67:H67">
    <cfRule type="containsText" dxfId="170" priority="4" operator="containsText" text="Threshold Not Met">
      <formula>NOT(ISERROR(SEARCH("Threshold Not Met",D67)))</formula>
    </cfRule>
  </conditionalFormatting>
  <conditionalFormatting sqref="D67:H67">
    <cfRule type="cellIs" dxfId="169" priority="3" operator="equal">
      <formula>"Threshold Met"</formula>
    </cfRule>
  </conditionalFormatting>
  <conditionalFormatting sqref="E67:H67">
    <cfRule type="cellIs" dxfId="168" priority="2" operator="equal">
      <formula>"Threshold Met"</formula>
    </cfRule>
  </conditionalFormatting>
  <conditionalFormatting sqref="D67:H67">
    <cfRule type="cellIs" dxfId="167" priority="1" operator="equal">
      <formula>"Threshold Met"</formula>
    </cfRule>
  </conditionalFormatting>
  <dataValidations count="1">
    <dataValidation type="list" allowBlank="1" showInputMessage="1" showErrorMessage="1" sqref="F6:F62" xr:uid="{00000000-0002-0000-0400-000000000000}">
      <formula1>"Y, N"</formula1>
    </dataValidation>
  </dataValidations>
  <pageMargins left="0.7" right="0.7" top="0.75" bottom="0.75" header="0.3" footer="0.3"/>
  <pageSetup paperSize="5" scale="22" fitToWidth="0" orientation="landscape" r:id="rId1"/>
  <headerFooter>
    <oddFooter>&amp;C&amp;1#&amp;"Calibri"&amp;10&amp;K000000Confidential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>
    <pageSetUpPr fitToPage="1"/>
  </sheetPr>
  <dimension ref="B1:M216"/>
  <sheetViews>
    <sheetView zoomScaleNormal="100" workbookViewId="0">
      <selection activeCell="D6" sqref="D6"/>
    </sheetView>
  </sheetViews>
  <sheetFormatPr defaultRowHeight="15" x14ac:dyDescent="0.25"/>
  <cols>
    <col min="1" max="1" width="3" style="9" customWidth="1"/>
    <col min="2" max="2" width="53.28515625" style="9" customWidth="1"/>
    <col min="3" max="3" width="36.140625" style="9" customWidth="1"/>
    <col min="4" max="4" width="36.28515625" style="9" customWidth="1"/>
    <col min="5" max="5" width="40.42578125" style="9" customWidth="1"/>
    <col min="6" max="6" width="36.28515625" style="9" customWidth="1"/>
    <col min="7" max="7" width="33.7109375" style="9" customWidth="1"/>
    <col min="8" max="8" width="33" style="9" customWidth="1"/>
    <col min="9" max="9" width="9.140625" style="9"/>
    <col min="10" max="10" width="27" style="9" hidden="1" customWidth="1"/>
    <col min="11" max="11" width="14.85546875" style="76" hidden="1" customWidth="1"/>
    <col min="12" max="12" width="25.140625" style="9" hidden="1" customWidth="1"/>
    <col min="13" max="13" width="0" style="9" hidden="1" customWidth="1"/>
    <col min="14" max="16384" width="9.140625" style="9"/>
  </cols>
  <sheetData>
    <row r="1" spans="2:13" ht="71.25" customHeight="1" x14ac:dyDescent="0.25">
      <c r="B1" s="135" t="s">
        <v>16</v>
      </c>
      <c r="C1" s="136"/>
      <c r="D1" s="136"/>
      <c r="E1" s="136"/>
      <c r="F1" s="136"/>
      <c r="G1" s="136"/>
      <c r="H1" s="137"/>
    </row>
    <row r="2" spans="2:13" ht="62.25" customHeight="1" thickBot="1" x14ac:dyDescent="0.3">
      <c r="B2" s="77" t="str">
        <f>"Plan: "&amp;'Covered Services'!C3</f>
        <v xml:space="preserve">Plan: </v>
      </c>
      <c r="C2" s="4"/>
      <c r="D2" s="11"/>
      <c r="E2" s="11"/>
      <c r="F2" s="86" t="str">
        <f>"Plan Year: "&amp;'Covered Services'!C4</f>
        <v xml:space="preserve">Plan Year: </v>
      </c>
      <c r="G2" s="11"/>
      <c r="H2" s="12"/>
    </row>
    <row r="3" spans="2:13" ht="15.75" thickBot="1" x14ac:dyDescent="0.3">
      <c r="B3" s="41" t="s">
        <v>80</v>
      </c>
      <c r="C3" s="5" t="s">
        <v>9</v>
      </c>
      <c r="D3" s="5" t="s">
        <v>10</v>
      </c>
      <c r="E3" s="5" t="s">
        <v>11</v>
      </c>
      <c r="F3" s="5" t="s">
        <v>12</v>
      </c>
      <c r="G3" s="5" t="s">
        <v>14</v>
      </c>
      <c r="H3" s="6" t="s">
        <v>15</v>
      </c>
    </row>
    <row r="4" spans="2:13" x14ac:dyDescent="0.25">
      <c r="B4" s="42" t="str">
        <f ca="1">MID(CELL("filename",A1),FIND("]",CELL("filename",A1))+1,255)</f>
        <v>OUTPATIENT, IN-NETWORK</v>
      </c>
      <c r="C4" s="2" t="s">
        <v>13</v>
      </c>
      <c r="D4" s="2" t="s">
        <v>0</v>
      </c>
      <c r="E4" s="2" t="s">
        <v>1</v>
      </c>
      <c r="F4" s="2" t="s">
        <v>2</v>
      </c>
      <c r="G4" s="2" t="s">
        <v>5</v>
      </c>
      <c r="H4" s="2" t="s">
        <v>6</v>
      </c>
    </row>
    <row r="5" spans="2:13" ht="103.5" customHeight="1" thickBot="1" x14ac:dyDescent="0.3">
      <c r="B5" s="88" t="s">
        <v>84</v>
      </c>
      <c r="C5" s="3" t="s">
        <v>4</v>
      </c>
      <c r="D5" s="3" t="s">
        <v>81</v>
      </c>
      <c r="E5" s="3" t="s">
        <v>47</v>
      </c>
      <c r="F5" s="3" t="s">
        <v>3</v>
      </c>
      <c r="G5" s="3" t="s">
        <v>7</v>
      </c>
      <c r="H5" s="3" t="s">
        <v>8</v>
      </c>
      <c r="J5" s="87" t="s">
        <v>82</v>
      </c>
      <c r="L5" s="87" t="s">
        <v>83</v>
      </c>
    </row>
    <row r="6" spans="2:13" x14ac:dyDescent="0.25">
      <c r="B6" s="125" t="str">
        <f>L6</f>
        <v/>
      </c>
      <c r="C6" s="123" t="str">
        <f>M6</f>
        <v/>
      </c>
      <c r="D6" s="34"/>
      <c r="E6" s="35"/>
      <c r="F6" s="36"/>
      <c r="G6" s="36"/>
      <c r="H6" s="37"/>
      <c r="J6" s="9" t="str">
        <f>IF(AND('Covered Services'!Q10&lt;&gt;1,'Covered Services'!E10="OutPt, IN",'Covered Services'!B10&gt;0),'Covered Services'!B10,"")</f>
        <v/>
      </c>
      <c r="K6" s="76" t="str">
        <f>IF(J6="","",'Covered Services'!D10)</f>
        <v/>
      </c>
      <c r="L6" s="43" t="str">
        <f t="array" ref="L6">IF(COUNTIF($J$6:$J$207,"?*")&lt;ROW(J6)-5,"",INDEX(J:J,SMALL(IF(J$6:J$207&lt;&gt;"",ROW(J$6:J$207)),ROWS(J$6:J6))))</f>
        <v/>
      </c>
      <c r="M6" s="43" t="str">
        <f t="array" ref="M6">IF(COUNTIF($J$6:$J$207,"?*")&lt;ROW(K6)-5,"",INDEX(K:K,SMALL(IF(K$6:K$207&lt;&gt;"",ROW(K$6:K$207)),ROWS(K$6:K6))))</f>
        <v/>
      </c>
    </row>
    <row r="7" spans="2:13" x14ac:dyDescent="0.25">
      <c r="B7" s="79" t="str">
        <f t="shared" ref="B7:C26" si="0">L7</f>
        <v/>
      </c>
      <c r="C7" s="123" t="str">
        <f t="shared" si="0"/>
        <v/>
      </c>
      <c r="D7" s="38"/>
      <c r="E7" s="35"/>
      <c r="F7" s="39"/>
      <c r="G7" s="39"/>
      <c r="H7" s="40"/>
      <c r="J7" s="9" t="str">
        <f>IF(AND('Covered Services'!Q11&lt;&gt;1,'Covered Services'!E11="OutPt, IN",'Covered Services'!B11&gt;0),'Covered Services'!B11,"")</f>
        <v/>
      </c>
      <c r="K7" s="76" t="str">
        <f>IF(J7="","",'Covered Services'!D11)</f>
        <v/>
      </c>
      <c r="L7" s="43" t="str">
        <f t="array" ref="L7">IF(COUNTIF($J$6:$J$207,"?*")&lt;ROW(J7)-5,"",INDEX(J:J,SMALL(IF(J$6:J$207&lt;&gt;"",ROW(J$6:J$207)),ROWS(J$6:J7))))</f>
        <v/>
      </c>
      <c r="M7" s="43" t="str">
        <f t="array" ref="M7">IF(COUNTIF($J$6:$J$207,"?*")&lt;ROW(K7)-5,"",INDEX(K:K,SMALL(IF(K$6:K$207&lt;&gt;"",ROW(K$6:K$207)),ROWS(K$6:K7))))</f>
        <v/>
      </c>
    </row>
    <row r="8" spans="2:13" x14ac:dyDescent="0.25">
      <c r="B8" s="79" t="str">
        <f t="shared" si="0"/>
        <v/>
      </c>
      <c r="C8" s="123" t="str">
        <f t="shared" si="0"/>
        <v/>
      </c>
      <c r="D8" s="38"/>
      <c r="E8" s="35"/>
      <c r="F8" s="39"/>
      <c r="G8" s="39"/>
      <c r="H8" s="40"/>
      <c r="J8" s="9" t="str">
        <f>IF(AND('Covered Services'!Q12&lt;&gt;1,'Covered Services'!E12="OutPt, IN",'Covered Services'!B12&gt;0),'Covered Services'!B12,"")</f>
        <v/>
      </c>
      <c r="K8" s="76" t="str">
        <f>IF(J8="","",'Covered Services'!D12)</f>
        <v/>
      </c>
      <c r="L8" s="43" t="str">
        <f t="array" ref="L8">IF(COUNTIF($J$6:$J$207,"?*")&lt;ROW(J8)-5,"",INDEX(J:J,SMALL(IF(J$6:J$207&lt;&gt;"",ROW(J$6:J$207)),ROWS(J$6:J8))))</f>
        <v/>
      </c>
      <c r="M8" s="43" t="str">
        <f t="array" ref="M8">IF(COUNTIF($J$6:$J$207,"?*")&lt;ROW(K8)-5,"",INDEX(K:K,SMALL(IF(K$6:K$207&lt;&gt;"",ROW(K$6:K$207)),ROWS(K$6:K8))))</f>
        <v/>
      </c>
    </row>
    <row r="9" spans="2:13" x14ac:dyDescent="0.25">
      <c r="B9" s="79" t="str">
        <f t="shared" si="0"/>
        <v/>
      </c>
      <c r="C9" s="123" t="str">
        <f t="shared" si="0"/>
        <v/>
      </c>
      <c r="D9" s="38"/>
      <c r="E9" s="35"/>
      <c r="F9" s="39"/>
      <c r="G9" s="39"/>
      <c r="H9" s="40"/>
      <c r="J9" s="9" t="str">
        <f>IF(AND('Covered Services'!Q13&lt;&gt;1,'Covered Services'!E13="OutPt, IN",'Covered Services'!B13&gt;0),'Covered Services'!B13,"")</f>
        <v/>
      </c>
      <c r="K9" s="76" t="str">
        <f>IF(J9="","",'Covered Services'!D13)</f>
        <v/>
      </c>
      <c r="L9" s="43" t="str">
        <f t="array" ref="L9">IF(COUNTIF($J$6:$J$207,"?*")&lt;ROW(J9)-5,"",INDEX(J:J,SMALL(IF(J$6:J$207&lt;&gt;"",ROW(J$6:J$207)),ROWS(J$6:J9))))</f>
        <v/>
      </c>
      <c r="M9" s="43" t="str">
        <f t="array" ref="M9">IF(COUNTIF($J$6:$J$207,"?*")&lt;ROW(K9)-5,"",INDEX(K:K,SMALL(IF(K$6:K$207&lt;&gt;"",ROW(K$6:K$207)),ROWS(K$6:K9))))</f>
        <v/>
      </c>
    </row>
    <row r="10" spans="2:13" x14ac:dyDescent="0.25">
      <c r="B10" s="79" t="str">
        <f t="shared" si="0"/>
        <v/>
      </c>
      <c r="C10" s="123" t="str">
        <f t="shared" si="0"/>
        <v/>
      </c>
      <c r="D10" s="38"/>
      <c r="E10" s="35"/>
      <c r="F10" s="39"/>
      <c r="G10" s="39"/>
      <c r="H10" s="40"/>
      <c r="J10" s="9" t="str">
        <f>IF(AND('Covered Services'!Q14&lt;&gt;1,'Covered Services'!E14="OutPt, IN",'Covered Services'!B14&gt;0),'Covered Services'!B14,"")</f>
        <v/>
      </c>
      <c r="K10" s="76" t="str">
        <f>IF(J10="","",'Covered Services'!D14)</f>
        <v/>
      </c>
      <c r="L10" s="43" t="str">
        <f t="array" ref="L10">IF(COUNTIF($J$6:$J$207,"?*")&lt;ROW(J10)-5,"",INDEX(J:J,SMALL(IF(J$6:J$207&lt;&gt;"",ROW(J$6:J$207)),ROWS(J$6:J10))))</f>
        <v/>
      </c>
      <c r="M10" s="43" t="str">
        <f t="array" ref="M10">IF(COUNTIF($J$6:$J$207,"?*")&lt;ROW(K10)-5,"",INDEX(K:K,SMALL(IF(K$6:K$207&lt;&gt;"",ROW(K$6:K$207)),ROWS(K$6:K10))))</f>
        <v/>
      </c>
    </row>
    <row r="11" spans="2:13" x14ac:dyDescent="0.25">
      <c r="B11" s="79" t="str">
        <f t="shared" si="0"/>
        <v/>
      </c>
      <c r="C11" s="123" t="str">
        <f t="shared" si="0"/>
        <v/>
      </c>
      <c r="D11" s="38"/>
      <c r="E11" s="35"/>
      <c r="F11" s="39"/>
      <c r="G11" s="39"/>
      <c r="H11" s="40"/>
      <c r="J11" s="9" t="str">
        <f>IF(AND('Covered Services'!Q15&lt;&gt;1,'Covered Services'!E15="OutPt, IN",'Covered Services'!B15&gt;0),'Covered Services'!B15,"")</f>
        <v/>
      </c>
      <c r="K11" s="76" t="str">
        <f>IF(J11="","",'Covered Services'!D15)</f>
        <v/>
      </c>
      <c r="L11" s="43" t="str">
        <f t="array" ref="L11">IF(COUNTIF($J$6:$J$207,"?*")&lt;ROW(J11)-5,"",INDEX(J:J,SMALL(IF(J$6:J$207&lt;&gt;"",ROW(J$6:J$207)),ROWS(J$6:J11))))</f>
        <v/>
      </c>
      <c r="M11" s="43" t="str">
        <f t="array" ref="M11">IF(COUNTIF($J$6:$J$207,"?*")&lt;ROW(K11)-5,"",INDEX(K:K,SMALL(IF(K$6:K$207&lt;&gt;"",ROW(K$6:K$207)),ROWS(K$6:K11))))</f>
        <v/>
      </c>
    </row>
    <row r="12" spans="2:13" x14ac:dyDescent="0.25">
      <c r="B12" s="79" t="str">
        <f t="shared" si="0"/>
        <v/>
      </c>
      <c r="C12" s="123" t="str">
        <f t="shared" si="0"/>
        <v/>
      </c>
      <c r="D12" s="38"/>
      <c r="E12" s="35"/>
      <c r="F12" s="39"/>
      <c r="G12" s="39"/>
      <c r="H12" s="40"/>
      <c r="J12" s="9" t="str">
        <f>IF(AND('Covered Services'!Q16&lt;&gt;1,'Covered Services'!E16="OutPt, IN",'Covered Services'!B16&gt;0),'Covered Services'!B16,"")</f>
        <v/>
      </c>
      <c r="K12" s="76" t="str">
        <f>IF(J12="","",'Covered Services'!D16)</f>
        <v/>
      </c>
      <c r="L12" s="43" t="str">
        <f t="array" ref="L12">IF(COUNTIF($J$6:$J$207,"?*")&lt;ROW(J12)-5,"",INDEX(J:J,SMALL(IF(J$6:J$207&lt;&gt;"",ROW(J$6:J$207)),ROWS(J$6:J12))))</f>
        <v/>
      </c>
      <c r="M12" s="43" t="str">
        <f t="array" ref="M12">IF(COUNTIF($J$6:$J$207,"?*")&lt;ROW(K12)-5,"",INDEX(K:K,SMALL(IF(K$6:K$207&lt;&gt;"",ROW(K$6:K$207)),ROWS(K$6:K12))))</f>
        <v/>
      </c>
    </row>
    <row r="13" spans="2:13" x14ac:dyDescent="0.25">
      <c r="B13" s="79" t="str">
        <f t="shared" si="0"/>
        <v/>
      </c>
      <c r="C13" s="123" t="str">
        <f t="shared" si="0"/>
        <v/>
      </c>
      <c r="D13" s="38"/>
      <c r="E13" s="35"/>
      <c r="F13" s="39"/>
      <c r="G13" s="39"/>
      <c r="H13" s="40"/>
      <c r="J13" s="9" t="str">
        <f>IF(AND('Covered Services'!Q17&lt;&gt;1,'Covered Services'!E17="OutPt, IN",'Covered Services'!B17&gt;0),'Covered Services'!B17,"")</f>
        <v/>
      </c>
      <c r="K13" s="76" t="str">
        <f>IF(J13="","",'Covered Services'!D17)</f>
        <v/>
      </c>
      <c r="L13" s="43" t="str">
        <f t="array" ref="L13">IF(COUNTIF($J$6:$J$207,"?*")&lt;ROW(J13)-5,"",INDEX(J:J,SMALL(IF(J$6:J$207&lt;&gt;"",ROW(J$6:J$207)),ROWS(J$6:J13))))</f>
        <v/>
      </c>
      <c r="M13" s="43" t="str">
        <f t="array" ref="M13">IF(COUNTIF($J$6:$J$207,"?*")&lt;ROW(K13)-5,"",INDEX(K:K,SMALL(IF(K$6:K$207&lt;&gt;"",ROW(K$6:K$207)),ROWS(K$6:K13))))</f>
        <v/>
      </c>
    </row>
    <row r="14" spans="2:13" x14ac:dyDescent="0.25">
      <c r="B14" s="79" t="str">
        <f t="shared" si="0"/>
        <v/>
      </c>
      <c r="C14" s="123" t="str">
        <f t="shared" si="0"/>
        <v/>
      </c>
      <c r="D14" s="38"/>
      <c r="E14" s="35"/>
      <c r="F14" s="39"/>
      <c r="G14" s="39"/>
      <c r="H14" s="40"/>
      <c r="J14" s="9" t="str">
        <f>IF(AND('Covered Services'!Q18&lt;&gt;1,'Covered Services'!E18="OutPt, IN",'Covered Services'!B18&gt;0),'Covered Services'!B18,"")</f>
        <v/>
      </c>
      <c r="K14" s="76" t="str">
        <f>IF(J14="","",'Covered Services'!D18)</f>
        <v/>
      </c>
      <c r="L14" s="43" t="str">
        <f t="array" ref="L14">IF(COUNTIF($J$6:$J$207,"?*")&lt;ROW(J14)-5,"",INDEX(J:J,SMALL(IF(J$6:J$207&lt;&gt;"",ROW(J$6:J$207)),ROWS(J$6:J14))))</f>
        <v/>
      </c>
      <c r="M14" s="43" t="str">
        <f t="array" ref="M14">IF(COUNTIF($J$6:$J$207,"?*")&lt;ROW(K14)-5,"",INDEX(K:K,SMALL(IF(K$6:K$207&lt;&gt;"",ROW(K$6:K$207)),ROWS(K$6:K14))))</f>
        <v/>
      </c>
    </row>
    <row r="15" spans="2:13" x14ac:dyDescent="0.25">
      <c r="B15" s="79" t="str">
        <f t="shared" si="0"/>
        <v/>
      </c>
      <c r="C15" s="123" t="str">
        <f t="shared" si="0"/>
        <v/>
      </c>
      <c r="D15" s="38"/>
      <c r="E15" s="35"/>
      <c r="F15" s="39"/>
      <c r="G15" s="39"/>
      <c r="H15" s="40"/>
      <c r="J15" s="9" t="str">
        <f>IF(AND('Covered Services'!Q19&lt;&gt;1,'Covered Services'!E19="OutPt, IN",'Covered Services'!B19&gt;0),'Covered Services'!B19,"")</f>
        <v/>
      </c>
      <c r="K15" s="76" t="str">
        <f>IF(J15="","",'Covered Services'!D19)</f>
        <v/>
      </c>
      <c r="L15" s="43" t="str">
        <f t="array" ref="L15">IF(COUNTIF($J$6:$J$207,"?*")&lt;ROW(J15)-5,"",INDEX(J:J,SMALL(IF(J$6:J$207&lt;&gt;"",ROW(J$6:J$207)),ROWS(J$6:J15))))</f>
        <v/>
      </c>
      <c r="M15" s="43" t="str">
        <f t="array" ref="M15">IF(COUNTIF($J$6:$J$207,"?*")&lt;ROW(K15)-5,"",INDEX(K:K,SMALL(IF(K$6:K$207&lt;&gt;"",ROW(K$6:K$207)),ROWS(K$6:K15))))</f>
        <v/>
      </c>
    </row>
    <row r="16" spans="2:13" x14ac:dyDescent="0.25">
      <c r="B16" s="79" t="str">
        <f t="shared" si="0"/>
        <v/>
      </c>
      <c r="C16" s="123" t="str">
        <f t="shared" si="0"/>
        <v/>
      </c>
      <c r="D16" s="38"/>
      <c r="E16" s="35"/>
      <c r="F16" s="39"/>
      <c r="G16" s="39"/>
      <c r="H16" s="40"/>
      <c r="J16" s="9" t="str">
        <f>IF(AND('Covered Services'!Q20&lt;&gt;1,'Covered Services'!E20="OutPt, IN",'Covered Services'!B20&gt;0),'Covered Services'!B20,"")</f>
        <v/>
      </c>
      <c r="K16" s="76" t="str">
        <f>IF(J16="","",'Covered Services'!D20)</f>
        <v/>
      </c>
      <c r="L16" s="43" t="str">
        <f t="array" ref="L16">IF(COUNTIF($J$6:$J$207,"?*")&lt;ROW(J16)-5,"",INDEX(J:J,SMALL(IF(J$6:J$207&lt;&gt;"",ROW(J$6:J$207)),ROWS(J$6:J16))))</f>
        <v/>
      </c>
      <c r="M16" s="43" t="str">
        <f t="array" ref="M16">IF(COUNTIF($J$6:$J$207,"?*")&lt;ROW(K16)-5,"",INDEX(K:K,SMALL(IF(K$6:K$207&lt;&gt;"",ROW(K$6:K$207)),ROWS(K$6:K16))))</f>
        <v/>
      </c>
    </row>
    <row r="17" spans="2:13" x14ac:dyDescent="0.25">
      <c r="B17" s="79" t="str">
        <f t="shared" si="0"/>
        <v/>
      </c>
      <c r="C17" s="123" t="str">
        <f t="shared" si="0"/>
        <v/>
      </c>
      <c r="D17" s="38"/>
      <c r="E17" s="35"/>
      <c r="F17" s="39"/>
      <c r="G17" s="39"/>
      <c r="H17" s="40"/>
      <c r="J17" s="9" t="str">
        <f>IF(AND('Covered Services'!Q21&lt;&gt;1,'Covered Services'!E21="OutPt, IN",'Covered Services'!B21&gt;0),'Covered Services'!B21,"")</f>
        <v/>
      </c>
      <c r="K17" s="76" t="str">
        <f>IF(J17="","",'Covered Services'!D21)</f>
        <v/>
      </c>
      <c r="L17" s="43" t="str">
        <f t="array" ref="L17">IF(COUNTIF($J$6:$J$207,"?*")&lt;ROW(J17)-5,"",INDEX(J:J,SMALL(IF(J$6:J$207&lt;&gt;"",ROW(J$6:J$207)),ROWS(J$6:J17))))</f>
        <v/>
      </c>
      <c r="M17" s="43" t="str">
        <f t="array" ref="M17">IF(COUNTIF($J$6:$J$207,"?*")&lt;ROW(K17)-5,"",INDEX(K:K,SMALL(IF(K$6:K$207&lt;&gt;"",ROW(K$6:K$207)),ROWS(K$6:K17))))</f>
        <v/>
      </c>
    </row>
    <row r="18" spans="2:13" x14ac:dyDescent="0.25">
      <c r="B18" s="79" t="str">
        <f t="shared" si="0"/>
        <v/>
      </c>
      <c r="C18" s="123" t="str">
        <f t="shared" si="0"/>
        <v/>
      </c>
      <c r="D18" s="38"/>
      <c r="E18" s="35"/>
      <c r="F18" s="39"/>
      <c r="G18" s="39"/>
      <c r="H18" s="40"/>
      <c r="J18" s="9" t="str">
        <f>IF(AND('Covered Services'!Q22&lt;&gt;1,'Covered Services'!E22="OutPt, IN",'Covered Services'!B22&gt;0),'Covered Services'!B22,"")</f>
        <v/>
      </c>
      <c r="K18" s="76" t="str">
        <f>IF(J18="","",'Covered Services'!D22)</f>
        <v/>
      </c>
      <c r="L18" s="43" t="str">
        <f t="array" ref="L18">IF(COUNTIF($J$6:$J$207,"?*")&lt;ROW(J18)-5,"",INDEX(J:J,SMALL(IF(J$6:J$207&lt;&gt;"",ROW(J$6:J$207)),ROWS(J$6:J18))))</f>
        <v/>
      </c>
      <c r="M18" s="43" t="str">
        <f t="array" ref="M18">IF(COUNTIF($J$6:$J$207,"?*")&lt;ROW(K18)-5,"",INDEX(K:K,SMALL(IF(K$6:K$207&lt;&gt;"",ROW(K$6:K$207)),ROWS(K$6:K18))))</f>
        <v/>
      </c>
    </row>
    <row r="19" spans="2:13" x14ac:dyDescent="0.25">
      <c r="B19" s="79" t="str">
        <f t="shared" si="0"/>
        <v/>
      </c>
      <c r="C19" s="123" t="str">
        <f t="shared" si="0"/>
        <v/>
      </c>
      <c r="D19" s="38"/>
      <c r="E19" s="35"/>
      <c r="F19" s="39"/>
      <c r="G19" s="39"/>
      <c r="H19" s="40"/>
      <c r="J19" s="9" t="str">
        <f>IF(AND('Covered Services'!Q23&lt;&gt;1,'Covered Services'!E23="OutPt, IN",'Covered Services'!B23&gt;0),'Covered Services'!B23,"")</f>
        <v/>
      </c>
      <c r="K19" s="76" t="str">
        <f>IF(J19="","",'Covered Services'!D23)</f>
        <v/>
      </c>
      <c r="L19" s="43" t="str">
        <f t="array" ref="L19">IF(COUNTIF($J$6:$J$207,"?*")&lt;ROW(J19)-5,"",INDEX(J:J,SMALL(IF(J$6:J$207&lt;&gt;"",ROW(J$6:J$207)),ROWS(J$6:J19))))</f>
        <v/>
      </c>
      <c r="M19" s="43" t="str">
        <f t="array" ref="M19">IF(COUNTIF($J$6:$J$207,"?*")&lt;ROW(K19)-5,"",INDEX(K:K,SMALL(IF(K$6:K$207&lt;&gt;"",ROW(K$6:K$207)),ROWS(K$6:K19))))</f>
        <v/>
      </c>
    </row>
    <row r="20" spans="2:13" x14ac:dyDescent="0.25">
      <c r="B20" s="79" t="str">
        <f t="shared" si="0"/>
        <v/>
      </c>
      <c r="C20" s="123" t="str">
        <f t="shared" si="0"/>
        <v/>
      </c>
      <c r="D20" s="38"/>
      <c r="E20" s="35"/>
      <c r="F20" s="39"/>
      <c r="G20" s="39"/>
      <c r="H20" s="40"/>
      <c r="J20" s="9" t="str">
        <f>IF(AND('Covered Services'!Q24&lt;&gt;1,'Covered Services'!E24="OutPt, IN",'Covered Services'!B24&gt;0),'Covered Services'!B24,"")</f>
        <v/>
      </c>
      <c r="K20" s="76" t="str">
        <f>IF(J20="","",'Covered Services'!D24)</f>
        <v/>
      </c>
      <c r="L20" s="43" t="str">
        <f t="array" ref="L20">IF(COUNTIF($J$6:$J$207,"?*")&lt;ROW(J20)-5,"",INDEX(J:J,SMALL(IF(J$6:J$207&lt;&gt;"",ROW(J$6:J$207)),ROWS(J$6:J20))))</f>
        <v/>
      </c>
      <c r="M20" s="43" t="str">
        <f t="array" ref="M20">IF(COUNTIF($J$6:$J$207,"?*")&lt;ROW(K20)-5,"",INDEX(K:K,SMALL(IF(K$6:K$207&lt;&gt;"",ROW(K$6:K$207)),ROWS(K$6:K20))))</f>
        <v/>
      </c>
    </row>
    <row r="21" spans="2:13" x14ac:dyDescent="0.25">
      <c r="B21" s="79" t="str">
        <f t="shared" si="0"/>
        <v/>
      </c>
      <c r="C21" s="123" t="str">
        <f t="shared" si="0"/>
        <v/>
      </c>
      <c r="D21" s="38"/>
      <c r="E21" s="35"/>
      <c r="F21" s="39"/>
      <c r="G21" s="39"/>
      <c r="H21" s="40"/>
      <c r="J21" s="9" t="str">
        <f>IF(AND('Covered Services'!Q25&lt;&gt;1,'Covered Services'!E25="OutPt, IN",'Covered Services'!B25&gt;0),'Covered Services'!B25,"")</f>
        <v/>
      </c>
      <c r="K21" s="76" t="str">
        <f>IF(J21="","",'Covered Services'!D25)</f>
        <v/>
      </c>
      <c r="L21" s="43" t="str">
        <f t="array" ref="L21">IF(COUNTIF($J$6:$J$207,"?*")&lt;ROW(J21)-5,"",INDEX(J:J,SMALL(IF(J$6:J$207&lt;&gt;"",ROW(J$6:J$207)),ROWS(J$6:J21))))</f>
        <v/>
      </c>
      <c r="M21" s="43" t="str">
        <f t="array" ref="M21">IF(COUNTIF($J$6:$J$207,"?*")&lt;ROW(K21)-5,"",INDEX(K:K,SMALL(IF(K$6:K$207&lt;&gt;"",ROW(K$6:K$207)),ROWS(K$6:K21))))</f>
        <v/>
      </c>
    </row>
    <row r="22" spans="2:13" x14ac:dyDescent="0.25">
      <c r="B22" s="79" t="str">
        <f t="shared" si="0"/>
        <v/>
      </c>
      <c r="C22" s="123" t="str">
        <f t="shared" si="0"/>
        <v/>
      </c>
      <c r="D22" s="38"/>
      <c r="E22" s="35"/>
      <c r="F22" s="39"/>
      <c r="G22" s="39"/>
      <c r="H22" s="40"/>
      <c r="J22" s="9" t="str">
        <f>IF(AND('Covered Services'!Q26&lt;&gt;1,'Covered Services'!E26="OutPt, IN",'Covered Services'!B26&gt;0),'Covered Services'!B26,"")</f>
        <v/>
      </c>
      <c r="K22" s="76" t="str">
        <f>IF(J22="","",'Covered Services'!D26)</f>
        <v/>
      </c>
      <c r="L22" s="43" t="str">
        <f t="array" ref="L22">IF(COUNTIF($J$6:$J$207,"?*")&lt;ROW(J22)-5,"",INDEX(J:J,SMALL(IF(J$6:J$207&lt;&gt;"",ROW(J$6:J$207)),ROWS(J$6:J22))))</f>
        <v/>
      </c>
      <c r="M22" s="43" t="str">
        <f t="array" ref="M22">IF(COUNTIF($J$6:$J$207,"?*")&lt;ROW(K22)-5,"",INDEX(K:K,SMALL(IF(K$6:K$207&lt;&gt;"",ROW(K$6:K$207)),ROWS(K$6:K22))))</f>
        <v/>
      </c>
    </row>
    <row r="23" spans="2:13" x14ac:dyDescent="0.25">
      <c r="B23" s="79" t="str">
        <f t="shared" si="0"/>
        <v/>
      </c>
      <c r="C23" s="123" t="str">
        <f t="shared" si="0"/>
        <v/>
      </c>
      <c r="D23" s="38"/>
      <c r="E23" s="35"/>
      <c r="F23" s="39"/>
      <c r="G23" s="39"/>
      <c r="H23" s="40"/>
      <c r="J23" s="9" t="str">
        <f>IF(AND('Covered Services'!Q27&lt;&gt;1,'Covered Services'!E27="OutPt, IN",'Covered Services'!B27&gt;0),'Covered Services'!B27,"")</f>
        <v/>
      </c>
      <c r="K23" s="76" t="str">
        <f>IF(J23="","",'Covered Services'!D27)</f>
        <v/>
      </c>
      <c r="L23" s="43" t="str">
        <f t="array" ref="L23">IF(COUNTIF($J$6:$J$207,"?*")&lt;ROW(J23)-5,"",INDEX(J:J,SMALL(IF(J$6:J$207&lt;&gt;"",ROW(J$6:J$207)),ROWS(J$6:J23))))</f>
        <v/>
      </c>
      <c r="M23" s="43" t="str">
        <f t="array" ref="M23">IF(COUNTIF($J$6:$J$207,"?*")&lt;ROW(K23)-5,"",INDEX(K:K,SMALL(IF(K$6:K$207&lt;&gt;"",ROW(K$6:K$207)),ROWS(K$6:K23))))</f>
        <v/>
      </c>
    </row>
    <row r="24" spans="2:13" x14ac:dyDescent="0.25">
      <c r="B24" s="79" t="str">
        <f t="shared" si="0"/>
        <v/>
      </c>
      <c r="C24" s="123" t="str">
        <f t="shared" si="0"/>
        <v/>
      </c>
      <c r="D24" s="38"/>
      <c r="E24" s="35"/>
      <c r="F24" s="39"/>
      <c r="G24" s="39"/>
      <c r="H24" s="40"/>
      <c r="J24" s="9" t="str">
        <f>IF(AND('Covered Services'!Q28&lt;&gt;1,'Covered Services'!E28="OutPt, IN",'Covered Services'!B28&gt;0),'Covered Services'!B28,"")</f>
        <v/>
      </c>
      <c r="K24" s="76" t="str">
        <f>IF(J24="","",'Covered Services'!D28)</f>
        <v/>
      </c>
      <c r="L24" s="43" t="str">
        <f t="array" ref="L24">IF(COUNTIF($J$6:$J$207,"?*")&lt;ROW(J24)-5,"",INDEX(J:J,SMALL(IF(J$6:J$207&lt;&gt;"",ROW(J$6:J$207)),ROWS(J$6:J24))))</f>
        <v/>
      </c>
      <c r="M24" s="43" t="str">
        <f t="array" ref="M24">IF(COUNTIF($J$6:$J$207,"?*")&lt;ROW(K24)-5,"",INDEX(K:K,SMALL(IF(K$6:K$207&lt;&gt;"",ROW(K$6:K$207)),ROWS(K$6:K24))))</f>
        <v/>
      </c>
    </row>
    <row r="25" spans="2:13" x14ac:dyDescent="0.25">
      <c r="B25" s="79" t="str">
        <f t="shared" si="0"/>
        <v/>
      </c>
      <c r="C25" s="123" t="str">
        <f t="shared" si="0"/>
        <v/>
      </c>
      <c r="D25" s="38"/>
      <c r="E25" s="35"/>
      <c r="F25" s="39"/>
      <c r="G25" s="39"/>
      <c r="H25" s="40"/>
      <c r="J25" s="9" t="str">
        <f>IF(AND('Covered Services'!Q29&lt;&gt;1,'Covered Services'!E29="OutPt, IN",'Covered Services'!B29&gt;0),'Covered Services'!B29,"")</f>
        <v/>
      </c>
      <c r="K25" s="76" t="str">
        <f>IF(J25="","",'Covered Services'!D29)</f>
        <v/>
      </c>
      <c r="L25" s="43" t="str">
        <f t="array" ref="L25">IF(COUNTIF($J$6:$J$207,"?*")&lt;ROW(J25)-5,"",INDEX(J:J,SMALL(IF(J$6:J$207&lt;&gt;"",ROW(J$6:J$207)),ROWS(J$6:J25))))</f>
        <v/>
      </c>
      <c r="M25" s="43" t="str">
        <f t="array" ref="M25">IF(COUNTIF($J$6:$J$207,"?*")&lt;ROW(K25)-5,"",INDEX(K:K,SMALL(IF(K$6:K$207&lt;&gt;"",ROW(K$6:K$207)),ROWS(K$6:K25))))</f>
        <v/>
      </c>
    </row>
    <row r="26" spans="2:13" x14ac:dyDescent="0.25">
      <c r="B26" s="79" t="str">
        <f t="shared" si="0"/>
        <v/>
      </c>
      <c r="C26" s="123" t="str">
        <f t="shared" si="0"/>
        <v/>
      </c>
      <c r="D26" s="38"/>
      <c r="E26" s="35"/>
      <c r="F26" s="39"/>
      <c r="G26" s="39"/>
      <c r="H26" s="40"/>
      <c r="J26" s="9" t="str">
        <f>IF(AND('Covered Services'!Q30&lt;&gt;1,'Covered Services'!E30="OutPt, IN",'Covered Services'!B30&gt;0),'Covered Services'!B30,"")</f>
        <v/>
      </c>
      <c r="K26" s="76" t="str">
        <f>IF(J26="","",'Covered Services'!D30)</f>
        <v/>
      </c>
      <c r="L26" s="43" t="str">
        <f t="array" ref="L26">IF(COUNTIF($J$6:$J$207,"?*")&lt;ROW(J26)-5,"",INDEX(J:J,SMALL(IF(J$6:J$207&lt;&gt;"",ROW(J$6:J$207)),ROWS(J$6:J26))))</f>
        <v/>
      </c>
      <c r="M26" s="43" t="str">
        <f t="array" ref="M26">IF(COUNTIF($J$6:$J$207,"?*")&lt;ROW(K26)-5,"",INDEX(K:K,SMALL(IF(K$6:K$207&lt;&gt;"",ROW(K$6:K$207)),ROWS(K$6:K26))))</f>
        <v/>
      </c>
    </row>
    <row r="27" spans="2:13" x14ac:dyDescent="0.25">
      <c r="B27" s="79" t="str">
        <f t="shared" ref="B27:B30" si="1">L27</f>
        <v/>
      </c>
      <c r="C27" s="123" t="str">
        <f t="shared" ref="C27:C30" si="2">M27</f>
        <v/>
      </c>
      <c r="D27" s="38"/>
      <c r="E27" s="35"/>
      <c r="F27" s="39"/>
      <c r="G27" s="39"/>
      <c r="H27" s="40"/>
      <c r="J27" s="9" t="str">
        <f>IF(AND('Covered Services'!Q31&lt;&gt;1,'Covered Services'!E31="OutPt, IN",'Covered Services'!B31&gt;0),'Covered Services'!B31,"")</f>
        <v/>
      </c>
      <c r="K27" s="76" t="str">
        <f>IF(J27="","",'Covered Services'!D31)</f>
        <v/>
      </c>
      <c r="L27" s="43" t="str">
        <f t="array" ref="L27">IF(COUNTIF($J$6:$J$207,"?*")&lt;ROW(J27)-5,"",INDEX(J:J,SMALL(IF(J$6:J$207&lt;&gt;"",ROW(J$6:J$207)),ROWS(J$6:J27))))</f>
        <v/>
      </c>
      <c r="M27" s="43" t="str">
        <f t="array" ref="M27">IF(COUNTIF($J$6:$J$207,"?*")&lt;ROW(K27)-5,"",INDEX(K:K,SMALL(IF(K$6:K$207&lt;&gt;"",ROW(K$6:K$207)),ROWS(K$6:K27))))</f>
        <v/>
      </c>
    </row>
    <row r="28" spans="2:13" x14ac:dyDescent="0.25">
      <c r="B28" s="79" t="str">
        <f t="shared" si="1"/>
        <v/>
      </c>
      <c r="C28" s="123" t="str">
        <f t="shared" si="2"/>
        <v/>
      </c>
      <c r="D28" s="38"/>
      <c r="E28" s="35"/>
      <c r="F28" s="39"/>
      <c r="G28" s="39"/>
      <c r="H28" s="40"/>
      <c r="J28" s="9" t="str">
        <f>IF(AND('Covered Services'!Q32&lt;&gt;1,'Covered Services'!E32="OutPt, IN",'Covered Services'!B32&gt;0),'Covered Services'!B32,"")</f>
        <v/>
      </c>
      <c r="K28" s="76" t="str">
        <f>IF(J28="","",'Covered Services'!D32)</f>
        <v/>
      </c>
      <c r="L28" s="43" t="str">
        <f t="array" ref="L28">IF(COUNTIF($J$6:$J$207,"?*")&lt;ROW(J28)-5,"",INDEX(J:J,SMALL(IF(J$6:J$207&lt;&gt;"",ROW(J$6:J$207)),ROWS(J$6:J28))))</f>
        <v/>
      </c>
      <c r="M28" s="43" t="str">
        <f t="array" ref="M28">IF(COUNTIF($J$6:$J$207,"?*")&lt;ROW(K28)-5,"",INDEX(K:K,SMALL(IF(K$6:K$207&lt;&gt;"",ROW(K$6:K$207)),ROWS(K$6:K28))))</f>
        <v/>
      </c>
    </row>
    <row r="29" spans="2:13" x14ac:dyDescent="0.25">
      <c r="B29" s="79" t="str">
        <f t="shared" si="1"/>
        <v/>
      </c>
      <c r="C29" s="123" t="str">
        <f t="shared" si="2"/>
        <v/>
      </c>
      <c r="D29" s="38"/>
      <c r="E29" s="35"/>
      <c r="F29" s="39"/>
      <c r="G29" s="39"/>
      <c r="H29" s="40"/>
      <c r="J29" s="9" t="str">
        <f>IF(AND('Covered Services'!Q33&lt;&gt;1,'Covered Services'!E33="OutPt, IN",'Covered Services'!B33&gt;0),'Covered Services'!B33,"")</f>
        <v/>
      </c>
      <c r="K29" s="76" t="str">
        <f>IF(J29="","",'Covered Services'!D33)</f>
        <v/>
      </c>
      <c r="L29" s="43" t="str">
        <f t="array" ref="L29">IF(COUNTIF($J$6:$J$207,"?*")&lt;ROW(J29)-5,"",INDEX(J:J,SMALL(IF(J$6:J$207&lt;&gt;"",ROW(J$6:J$207)),ROWS(J$6:J29))))</f>
        <v/>
      </c>
      <c r="M29" s="43" t="str">
        <f t="array" ref="M29">IF(COUNTIF($J$6:$J$207,"?*")&lt;ROW(K29)-5,"",INDEX(K:K,SMALL(IF(K$6:K$207&lt;&gt;"",ROW(K$6:K$207)),ROWS(K$6:K29))))</f>
        <v/>
      </c>
    </row>
    <row r="30" spans="2:13" x14ac:dyDescent="0.25">
      <c r="B30" s="79" t="str">
        <f t="shared" si="1"/>
        <v/>
      </c>
      <c r="C30" s="123" t="str">
        <f t="shared" si="2"/>
        <v/>
      </c>
      <c r="D30" s="38"/>
      <c r="E30" s="35"/>
      <c r="F30" s="39"/>
      <c r="G30" s="39"/>
      <c r="H30" s="40"/>
      <c r="J30" s="9" t="str">
        <f>IF(AND('Covered Services'!Q34&lt;&gt;1,'Covered Services'!E34="OutPt, IN",'Covered Services'!B34&gt;0),'Covered Services'!B34,"")</f>
        <v/>
      </c>
      <c r="K30" s="76" t="str">
        <f>IF(J30="","",'Covered Services'!D34)</f>
        <v/>
      </c>
      <c r="L30" s="43" t="str">
        <f t="array" ref="L30">IF(COUNTIF($J$6:$J$207,"?*")&lt;ROW(J30)-5,"",INDEX(J:J,SMALL(IF(J$6:J$207&lt;&gt;"",ROW(J$6:J$207)),ROWS(J$6:J30))))</f>
        <v/>
      </c>
      <c r="M30" s="43" t="str">
        <f t="array" ref="M30">IF(COUNTIF($J$6:$J$207,"?*")&lt;ROW(K30)-5,"",INDEX(K:K,SMALL(IF(K$6:K$207&lt;&gt;"",ROW(K$6:K$207)),ROWS(K$6:K30))))</f>
        <v/>
      </c>
    </row>
    <row r="31" spans="2:13" x14ac:dyDescent="0.25">
      <c r="B31" s="79" t="str">
        <f t="shared" ref="B31:C61" si="3">L31</f>
        <v/>
      </c>
      <c r="C31" s="123" t="str">
        <f t="shared" si="3"/>
        <v/>
      </c>
      <c r="D31" s="38"/>
      <c r="E31" s="35"/>
      <c r="F31" s="39"/>
      <c r="G31" s="39"/>
      <c r="H31" s="40"/>
      <c r="J31" s="9" t="str">
        <f>IF(AND('Covered Services'!Q35&lt;&gt;1,'Covered Services'!E35="OutPt, IN",'Covered Services'!B35&gt;0),'Covered Services'!B35,"")</f>
        <v/>
      </c>
      <c r="K31" s="76" t="str">
        <f>IF(J31="","",'Covered Services'!D35)</f>
        <v/>
      </c>
      <c r="L31" s="43" t="str">
        <f t="array" ref="L31">IF(COUNTIF($J$6:$J$207,"?*")&lt;ROW(J31)-5,"",INDEX(J:J,SMALL(IF(J$6:J$207&lt;&gt;"",ROW(J$6:J$207)),ROWS(J$6:J31))))</f>
        <v/>
      </c>
      <c r="M31" s="43" t="str">
        <f t="array" ref="M31">IF(COUNTIF($J$6:$J$207,"?*")&lt;ROW(K31)-5,"",INDEX(K:K,SMALL(IF(K$6:K$207&lt;&gt;"",ROW(K$6:K$207)),ROWS(K$6:K31))))</f>
        <v/>
      </c>
    </row>
    <row r="32" spans="2:13" x14ac:dyDescent="0.25">
      <c r="B32" s="79" t="str">
        <f t="shared" si="3"/>
        <v/>
      </c>
      <c r="C32" s="123" t="str">
        <f t="shared" si="3"/>
        <v/>
      </c>
      <c r="D32" s="38"/>
      <c r="E32" s="35"/>
      <c r="F32" s="39"/>
      <c r="G32" s="39"/>
      <c r="H32" s="40"/>
      <c r="J32" s="9" t="str">
        <f>IF(AND('Covered Services'!Q36&lt;&gt;1,'Covered Services'!E36="OutPt, IN",'Covered Services'!B36&gt;0),'Covered Services'!B36,"")</f>
        <v/>
      </c>
      <c r="K32" s="76" t="str">
        <f>IF(J32="","",'Covered Services'!D36)</f>
        <v/>
      </c>
      <c r="L32" s="43" t="str">
        <f t="array" ref="L32">IF(COUNTIF($J$6:$J$207,"?*")&lt;ROW(J32)-5,"",INDEX(J:J,SMALL(IF(J$6:J$207&lt;&gt;"",ROW(J$6:J$207)),ROWS(J$6:J32))))</f>
        <v/>
      </c>
      <c r="M32" s="43" t="str">
        <f t="array" ref="M32">IF(COUNTIF($J$6:$J$207,"?*")&lt;ROW(K32)-5,"",INDEX(K:K,SMALL(IF(K$6:K$207&lt;&gt;"",ROW(K$6:K$207)),ROWS(K$6:K32))))</f>
        <v/>
      </c>
    </row>
    <row r="33" spans="2:13" x14ac:dyDescent="0.25">
      <c r="B33" s="79" t="str">
        <f t="shared" si="3"/>
        <v/>
      </c>
      <c r="C33" s="123" t="str">
        <f t="shared" si="3"/>
        <v/>
      </c>
      <c r="D33" s="38"/>
      <c r="E33" s="35"/>
      <c r="F33" s="39"/>
      <c r="G33" s="39"/>
      <c r="H33" s="40"/>
      <c r="J33" s="9" t="str">
        <f>IF(AND('Covered Services'!Q37&lt;&gt;1,'Covered Services'!E37="OutPt, IN",'Covered Services'!B37&gt;0),'Covered Services'!B37,"")</f>
        <v/>
      </c>
      <c r="K33" s="76" t="str">
        <f>IF(J33="","",'Covered Services'!D37)</f>
        <v/>
      </c>
      <c r="L33" s="43" t="str">
        <f t="array" ref="L33">IF(COUNTIF($J$6:$J$207,"?*")&lt;ROW(J33)-5,"",INDEX(J:J,SMALL(IF(J$6:J$207&lt;&gt;"",ROW(J$6:J$207)),ROWS(J$6:J33))))</f>
        <v/>
      </c>
      <c r="M33" s="43" t="str">
        <f t="array" ref="M33">IF(COUNTIF($J$6:$J$207,"?*")&lt;ROW(K33)-5,"",INDEX(K:K,SMALL(IF(K$6:K$207&lt;&gt;"",ROW(K$6:K$207)),ROWS(K$6:K33))))</f>
        <v/>
      </c>
    </row>
    <row r="34" spans="2:13" x14ac:dyDescent="0.25">
      <c r="B34" s="79" t="str">
        <f t="shared" si="3"/>
        <v/>
      </c>
      <c r="C34" s="123" t="str">
        <f t="shared" si="3"/>
        <v/>
      </c>
      <c r="D34" s="38"/>
      <c r="E34" s="35"/>
      <c r="F34" s="39"/>
      <c r="G34" s="39"/>
      <c r="H34" s="40"/>
      <c r="J34" s="9" t="str">
        <f>IF(AND('Covered Services'!Q38&lt;&gt;1,'Covered Services'!E38="OutPt, IN",'Covered Services'!B38&gt;0),'Covered Services'!B38,"")</f>
        <v/>
      </c>
      <c r="K34" s="76" t="str">
        <f>IF(J34="","",'Covered Services'!D38)</f>
        <v/>
      </c>
      <c r="L34" s="43" t="str">
        <f t="array" ref="L34">IF(COUNTIF($J$6:$J$207,"?*")&lt;ROW(J34)-5,"",INDEX(J:J,SMALL(IF(J$6:J$207&lt;&gt;"",ROW(J$6:J$207)),ROWS(J$6:J34))))</f>
        <v/>
      </c>
      <c r="M34" s="43" t="str">
        <f t="array" ref="M34">IF(COUNTIF($J$6:$J$207,"?*")&lt;ROW(K34)-5,"",INDEX(K:K,SMALL(IF(K$6:K$207&lt;&gt;"",ROW(K$6:K$207)),ROWS(K$6:K34))))</f>
        <v/>
      </c>
    </row>
    <row r="35" spans="2:13" x14ac:dyDescent="0.25">
      <c r="B35" s="79" t="str">
        <f t="shared" si="3"/>
        <v/>
      </c>
      <c r="C35" s="123" t="str">
        <f t="shared" si="3"/>
        <v/>
      </c>
      <c r="D35" s="38"/>
      <c r="E35" s="35"/>
      <c r="F35" s="39"/>
      <c r="G35" s="39"/>
      <c r="H35" s="40"/>
      <c r="J35" s="9" t="str">
        <f>IF(AND('Covered Services'!Q39&lt;&gt;1,'Covered Services'!E39="OutPt, IN",'Covered Services'!B39&gt;0),'Covered Services'!B39,"")</f>
        <v/>
      </c>
      <c r="K35" s="76" t="str">
        <f>IF(J35="","",'Covered Services'!D39)</f>
        <v/>
      </c>
      <c r="L35" s="43" t="str">
        <f t="array" ref="L35">IF(COUNTIF($J$6:$J$207,"?*")&lt;ROW(J35)-5,"",INDEX(J:J,SMALL(IF(J$6:J$207&lt;&gt;"",ROW(J$6:J$207)),ROWS(J$6:J35))))</f>
        <v/>
      </c>
      <c r="M35" s="43" t="str">
        <f t="array" ref="M35">IF(COUNTIF($J$6:$J$207,"?*")&lt;ROW(K35)-5,"",INDEX(K:K,SMALL(IF(K$6:K$207&lt;&gt;"",ROW(K$6:K$207)),ROWS(K$6:K35))))</f>
        <v/>
      </c>
    </row>
    <row r="36" spans="2:13" x14ac:dyDescent="0.25">
      <c r="B36" s="79" t="str">
        <f t="shared" si="3"/>
        <v/>
      </c>
      <c r="C36" s="123" t="str">
        <f t="shared" si="3"/>
        <v/>
      </c>
      <c r="D36" s="38"/>
      <c r="E36" s="35"/>
      <c r="F36" s="39"/>
      <c r="G36" s="39"/>
      <c r="H36" s="40"/>
      <c r="J36" s="9" t="str">
        <f>IF(AND('Covered Services'!Q40&lt;&gt;1,'Covered Services'!E40="OutPt, IN",'Covered Services'!B40&gt;0),'Covered Services'!B40,"")</f>
        <v/>
      </c>
      <c r="K36" s="76" t="str">
        <f>IF(J36="","",'Covered Services'!D40)</f>
        <v/>
      </c>
      <c r="L36" s="43" t="str">
        <f t="array" ref="L36">IF(COUNTIF($J$6:$J$207,"?*")&lt;ROW(J36)-5,"",INDEX(J:J,SMALL(IF(J$6:J$207&lt;&gt;"",ROW(J$6:J$207)),ROWS(J$6:J36))))</f>
        <v/>
      </c>
      <c r="M36" s="43" t="str">
        <f t="array" ref="M36">IF(COUNTIF($J$6:$J$207,"?*")&lt;ROW(K36)-5,"",INDEX(K:K,SMALL(IF(K$6:K$207&lt;&gt;"",ROW(K$6:K$207)),ROWS(K$6:K36))))</f>
        <v/>
      </c>
    </row>
    <row r="37" spans="2:13" x14ac:dyDescent="0.25">
      <c r="B37" s="79" t="str">
        <f t="shared" si="3"/>
        <v/>
      </c>
      <c r="C37" s="123" t="str">
        <f t="shared" si="3"/>
        <v/>
      </c>
      <c r="D37" s="38"/>
      <c r="E37" s="35"/>
      <c r="F37" s="39"/>
      <c r="G37" s="39"/>
      <c r="H37" s="40"/>
      <c r="J37" s="9" t="str">
        <f>IF(AND('Covered Services'!Q41&lt;&gt;1,'Covered Services'!E41="OutPt, IN",'Covered Services'!B41&gt;0),'Covered Services'!B41,"")</f>
        <v/>
      </c>
      <c r="K37" s="76" t="str">
        <f>IF(J37="","",'Covered Services'!D41)</f>
        <v/>
      </c>
      <c r="L37" s="43" t="str">
        <f t="array" ref="L37">IF(COUNTIF($J$6:$J$207,"?*")&lt;ROW(J37)-5,"",INDEX(J:J,SMALL(IF(J$6:J$207&lt;&gt;"",ROW(J$6:J$207)),ROWS(J$6:J37))))</f>
        <v/>
      </c>
      <c r="M37" s="43" t="str">
        <f t="array" ref="M37">IF(COUNTIF($J$6:$J$207,"?*")&lt;ROW(K37)-5,"",INDEX(K:K,SMALL(IF(K$6:K$207&lt;&gt;"",ROW(K$6:K$207)),ROWS(K$6:K37))))</f>
        <v/>
      </c>
    </row>
    <row r="38" spans="2:13" x14ac:dyDescent="0.25">
      <c r="B38" s="79" t="str">
        <f t="shared" si="3"/>
        <v/>
      </c>
      <c r="C38" s="123" t="str">
        <f t="shared" si="3"/>
        <v/>
      </c>
      <c r="D38" s="38"/>
      <c r="E38" s="35"/>
      <c r="F38" s="39"/>
      <c r="G38" s="39"/>
      <c r="H38" s="40"/>
      <c r="J38" s="9" t="str">
        <f>IF(AND('Covered Services'!Q42&lt;&gt;1,'Covered Services'!E42="OutPt, IN",'Covered Services'!B42&gt;0),'Covered Services'!B42,"")</f>
        <v/>
      </c>
      <c r="K38" s="76" t="str">
        <f>IF(J38="","",'Covered Services'!D42)</f>
        <v/>
      </c>
      <c r="L38" s="43" t="str">
        <f t="array" ref="L38">IF(COUNTIF($J$6:$J$207,"?*")&lt;ROW(J38)-5,"",INDEX(J:J,SMALL(IF(J$6:J$207&lt;&gt;"",ROW(J$6:J$207)),ROWS(J$6:J38))))</f>
        <v/>
      </c>
      <c r="M38" s="43" t="str">
        <f t="array" ref="M38">IF(COUNTIF($J$6:$J$207,"?*")&lt;ROW(K38)-5,"",INDEX(K:K,SMALL(IF(K$6:K$207&lt;&gt;"",ROW(K$6:K$207)),ROWS(K$6:K38))))</f>
        <v/>
      </c>
    </row>
    <row r="39" spans="2:13" x14ac:dyDescent="0.25">
      <c r="B39" s="79" t="str">
        <f t="shared" si="3"/>
        <v/>
      </c>
      <c r="C39" s="123" t="str">
        <f t="shared" si="3"/>
        <v/>
      </c>
      <c r="D39" s="38"/>
      <c r="E39" s="35"/>
      <c r="F39" s="39"/>
      <c r="G39" s="39"/>
      <c r="H39" s="40"/>
      <c r="J39" s="9" t="str">
        <f>IF(AND('Covered Services'!Q43&lt;&gt;1,'Covered Services'!E43="OutPt, IN",'Covered Services'!B43&gt;0),'Covered Services'!B43,"")</f>
        <v/>
      </c>
      <c r="K39" s="76" t="str">
        <f>IF(J39="","",'Covered Services'!D43)</f>
        <v/>
      </c>
      <c r="L39" s="43" t="str">
        <f t="array" ref="L39">IF(COUNTIF($J$6:$J$207,"?*")&lt;ROW(J39)-5,"",INDEX(J:J,SMALL(IF(J$6:J$207&lt;&gt;"",ROW(J$6:J$207)),ROWS(J$6:J39))))</f>
        <v/>
      </c>
      <c r="M39" s="43" t="str">
        <f t="array" ref="M39">IF(COUNTIF($J$6:$J$207,"?*")&lt;ROW(K39)-5,"",INDEX(K:K,SMALL(IF(K$6:K$207&lt;&gt;"",ROW(K$6:K$207)),ROWS(K$6:K39))))</f>
        <v/>
      </c>
    </row>
    <row r="40" spans="2:13" x14ac:dyDescent="0.25">
      <c r="B40" s="79" t="str">
        <f t="shared" si="3"/>
        <v/>
      </c>
      <c r="C40" s="123" t="str">
        <f t="shared" si="3"/>
        <v/>
      </c>
      <c r="D40" s="38"/>
      <c r="E40" s="35"/>
      <c r="F40" s="39"/>
      <c r="G40" s="39"/>
      <c r="H40" s="40"/>
      <c r="J40" s="9" t="str">
        <f>IF(AND('Covered Services'!Q44&lt;&gt;1,'Covered Services'!E44="OutPt, IN",'Covered Services'!B44&gt;0),'Covered Services'!B44,"")</f>
        <v/>
      </c>
      <c r="K40" s="76" t="str">
        <f>IF(J40="","",'Covered Services'!D44)</f>
        <v/>
      </c>
      <c r="L40" s="43" t="str">
        <f t="array" ref="L40">IF(COUNTIF($J$6:$J$207,"?*")&lt;ROW(J40)-5,"",INDEX(J:J,SMALL(IF(J$6:J$207&lt;&gt;"",ROW(J$6:J$207)),ROWS(J$6:J40))))</f>
        <v/>
      </c>
      <c r="M40" s="43" t="str">
        <f t="array" ref="M40">IF(COUNTIF($J$6:$J$207,"?*")&lt;ROW(K40)-5,"",INDEX(K:K,SMALL(IF(K$6:K$207&lt;&gt;"",ROW(K$6:K$207)),ROWS(K$6:K40))))</f>
        <v/>
      </c>
    </row>
    <row r="41" spans="2:13" x14ac:dyDescent="0.25">
      <c r="B41" s="79" t="str">
        <f t="shared" si="3"/>
        <v/>
      </c>
      <c r="C41" s="123" t="str">
        <f t="shared" si="3"/>
        <v/>
      </c>
      <c r="D41" s="38"/>
      <c r="E41" s="35"/>
      <c r="F41" s="39"/>
      <c r="G41" s="39"/>
      <c r="H41" s="40"/>
      <c r="J41" s="9" t="str">
        <f>IF(AND('Covered Services'!Q45&lt;&gt;1,'Covered Services'!E45="OutPt, IN",'Covered Services'!B45&gt;0),'Covered Services'!B45,"")</f>
        <v/>
      </c>
      <c r="K41" s="76" t="str">
        <f>IF(J41="","",'Covered Services'!D45)</f>
        <v/>
      </c>
      <c r="L41" s="43" t="str">
        <f t="array" ref="L41">IF(COUNTIF($J$6:$J$207,"?*")&lt;ROW(J41)-5,"",INDEX(J:J,SMALL(IF(J$6:J$207&lt;&gt;"",ROW(J$6:J$207)),ROWS(J$6:J41))))</f>
        <v/>
      </c>
      <c r="M41" s="43" t="str">
        <f t="array" ref="M41">IF(COUNTIF($J$6:$J$207,"?*")&lt;ROW(K41)-5,"",INDEX(K:K,SMALL(IF(K$6:K$207&lt;&gt;"",ROW(K$6:K$207)),ROWS(K$6:K41))))</f>
        <v/>
      </c>
    </row>
    <row r="42" spans="2:13" x14ac:dyDescent="0.25">
      <c r="B42" s="79" t="str">
        <f t="shared" si="3"/>
        <v/>
      </c>
      <c r="C42" s="123" t="str">
        <f t="shared" si="3"/>
        <v/>
      </c>
      <c r="D42" s="38"/>
      <c r="E42" s="35"/>
      <c r="F42" s="39"/>
      <c r="G42" s="39"/>
      <c r="H42" s="40"/>
      <c r="J42" s="9" t="str">
        <f>IF(AND('Covered Services'!Q46&lt;&gt;1,'Covered Services'!E46="OutPt, IN",'Covered Services'!B46&gt;0),'Covered Services'!B46,"")</f>
        <v/>
      </c>
      <c r="K42" s="76" t="str">
        <f>IF(J42="","",'Covered Services'!D46)</f>
        <v/>
      </c>
      <c r="L42" s="43" t="str">
        <f t="array" ref="L42">IF(COUNTIF($J$6:$J$207,"?*")&lt;ROW(J42)-5,"",INDEX(J:J,SMALL(IF(J$6:J$207&lt;&gt;"",ROW(J$6:J$207)),ROWS(J$6:J42))))</f>
        <v/>
      </c>
      <c r="M42" s="43" t="str">
        <f t="array" ref="M42">IF(COUNTIF($J$6:$J$207,"?*")&lt;ROW(K42)-5,"",INDEX(K:K,SMALL(IF(K$6:K$207&lt;&gt;"",ROW(K$6:K$207)),ROWS(K$6:K42))))</f>
        <v/>
      </c>
    </row>
    <row r="43" spans="2:13" x14ac:dyDescent="0.25">
      <c r="B43" s="79" t="str">
        <f t="shared" si="3"/>
        <v/>
      </c>
      <c r="C43" s="123" t="str">
        <f t="shared" si="3"/>
        <v/>
      </c>
      <c r="D43" s="38"/>
      <c r="E43" s="35"/>
      <c r="F43" s="39"/>
      <c r="G43" s="39"/>
      <c r="H43" s="40"/>
      <c r="J43" s="9" t="str">
        <f>IF(AND('Covered Services'!Q47&lt;&gt;1,'Covered Services'!E47="OutPt, IN",'Covered Services'!B47&gt;0),'Covered Services'!B47,"")</f>
        <v/>
      </c>
      <c r="K43" s="76" t="str">
        <f>IF(J43="","",'Covered Services'!D47)</f>
        <v/>
      </c>
      <c r="L43" s="43" t="str">
        <f t="array" ref="L43">IF(COUNTIF($J$6:$J$207,"?*")&lt;ROW(J43)-5,"",INDEX(J:J,SMALL(IF(J$6:J$207&lt;&gt;"",ROW(J$6:J$207)),ROWS(J$6:J43))))</f>
        <v/>
      </c>
      <c r="M43" s="43" t="str">
        <f t="array" ref="M43">IF(COUNTIF($J$6:$J$207,"?*")&lt;ROW(K43)-5,"",INDEX(K:K,SMALL(IF(K$6:K$207&lt;&gt;"",ROW(K$6:K$207)),ROWS(K$6:K43))))</f>
        <v/>
      </c>
    </row>
    <row r="44" spans="2:13" x14ac:dyDescent="0.25">
      <c r="B44" s="79" t="str">
        <f t="shared" si="3"/>
        <v/>
      </c>
      <c r="C44" s="123" t="str">
        <f t="shared" si="3"/>
        <v/>
      </c>
      <c r="D44" s="38"/>
      <c r="E44" s="35"/>
      <c r="F44" s="39"/>
      <c r="G44" s="39"/>
      <c r="H44" s="40"/>
      <c r="J44" s="9" t="str">
        <f>IF(AND('Covered Services'!Q48&lt;&gt;1,'Covered Services'!E48="OutPt, IN",'Covered Services'!B48&gt;0),'Covered Services'!B48,"")</f>
        <v/>
      </c>
      <c r="K44" s="76" t="str">
        <f>IF(J44="","",'Covered Services'!D48)</f>
        <v/>
      </c>
      <c r="L44" s="43" t="str">
        <f t="array" ref="L44">IF(COUNTIF($J$6:$J$207,"?*")&lt;ROW(J44)-5,"",INDEX(J:J,SMALL(IF(J$6:J$207&lt;&gt;"",ROW(J$6:J$207)),ROWS(J$6:J44))))</f>
        <v/>
      </c>
      <c r="M44" s="43" t="str">
        <f t="array" ref="M44">IF(COUNTIF($J$6:$J$207,"?*")&lt;ROW(K44)-5,"",INDEX(K:K,SMALL(IF(K$6:K$207&lt;&gt;"",ROW(K$6:K$207)),ROWS(K$6:K44))))</f>
        <v/>
      </c>
    </row>
    <row r="45" spans="2:13" x14ac:dyDescent="0.25">
      <c r="B45" s="79" t="str">
        <f t="shared" si="3"/>
        <v/>
      </c>
      <c r="C45" s="123" t="str">
        <f t="shared" si="3"/>
        <v/>
      </c>
      <c r="D45" s="38"/>
      <c r="E45" s="35"/>
      <c r="F45" s="39"/>
      <c r="G45" s="39"/>
      <c r="H45" s="40"/>
      <c r="J45" s="9" t="str">
        <f>IF(AND('Covered Services'!Q49&lt;&gt;1,'Covered Services'!E49="OutPt, IN",'Covered Services'!B49&gt;0),'Covered Services'!B49,"")</f>
        <v/>
      </c>
      <c r="K45" s="76" t="str">
        <f>IF(J45="","",'Covered Services'!D49)</f>
        <v/>
      </c>
      <c r="L45" s="43" t="str">
        <f t="array" ref="L45">IF(COUNTIF($J$6:$J$207,"?*")&lt;ROW(J45)-5,"",INDEX(J:J,SMALL(IF(J$6:J$207&lt;&gt;"",ROW(J$6:J$207)),ROWS(J$6:J45))))</f>
        <v/>
      </c>
      <c r="M45" s="43" t="str">
        <f t="array" ref="M45">IF(COUNTIF($J$6:$J$207,"?*")&lt;ROW(K45)-5,"",INDEX(K:K,SMALL(IF(K$6:K$207&lt;&gt;"",ROW(K$6:K$207)),ROWS(K$6:K45))))</f>
        <v/>
      </c>
    </row>
    <row r="46" spans="2:13" x14ac:dyDescent="0.25">
      <c r="B46" s="79" t="str">
        <f t="shared" si="3"/>
        <v/>
      </c>
      <c r="C46" s="123" t="str">
        <f t="shared" si="3"/>
        <v/>
      </c>
      <c r="D46" s="38"/>
      <c r="E46" s="35"/>
      <c r="F46" s="39"/>
      <c r="G46" s="39"/>
      <c r="H46" s="40"/>
      <c r="J46" s="9" t="str">
        <f>IF(AND('Covered Services'!Q50&lt;&gt;1,'Covered Services'!E50="OutPt, IN",'Covered Services'!B50&gt;0),'Covered Services'!B50,"")</f>
        <v/>
      </c>
      <c r="K46" s="76" t="str">
        <f>IF(J46="","",'Covered Services'!D50)</f>
        <v/>
      </c>
      <c r="L46" s="43" t="str">
        <f t="array" ref="L46">IF(COUNTIF($J$6:$J$207,"?*")&lt;ROW(J46)-5,"",INDEX(J:J,SMALL(IF(J$6:J$207&lt;&gt;"",ROW(J$6:J$207)),ROWS(J$6:J46))))</f>
        <v/>
      </c>
      <c r="M46" s="43" t="str">
        <f t="array" ref="M46">IF(COUNTIF($J$6:$J$207,"?*")&lt;ROW(K46)-5,"",INDEX(K:K,SMALL(IF(K$6:K$207&lt;&gt;"",ROW(K$6:K$207)),ROWS(K$6:K46))))</f>
        <v/>
      </c>
    </row>
    <row r="47" spans="2:13" x14ac:dyDescent="0.25">
      <c r="B47" s="79" t="str">
        <f t="shared" si="3"/>
        <v/>
      </c>
      <c r="C47" s="123" t="str">
        <f t="shared" si="3"/>
        <v/>
      </c>
      <c r="D47" s="38"/>
      <c r="E47" s="35"/>
      <c r="F47" s="39"/>
      <c r="G47" s="39"/>
      <c r="H47" s="40"/>
      <c r="J47" s="9" t="str">
        <f>IF(AND('Covered Services'!Q51&lt;&gt;1,'Covered Services'!E51="OutPt, IN",'Covered Services'!B51&gt;0),'Covered Services'!B51,"")</f>
        <v/>
      </c>
      <c r="K47" s="76" t="str">
        <f>IF(J47="","",'Covered Services'!D51)</f>
        <v/>
      </c>
      <c r="L47" s="43" t="str">
        <f t="array" ref="L47">IF(COUNTIF($J$6:$J$207,"?*")&lt;ROW(J47)-5,"",INDEX(J:J,SMALL(IF(J$6:J$207&lt;&gt;"",ROW(J$6:J$207)),ROWS(J$6:J47))))</f>
        <v/>
      </c>
      <c r="M47" s="43" t="str">
        <f t="array" ref="M47">IF(COUNTIF($J$6:$J$207,"?*")&lt;ROW(K47)-5,"",INDEX(K:K,SMALL(IF(K$6:K$207&lt;&gt;"",ROW(K$6:K$207)),ROWS(K$6:K47))))</f>
        <v/>
      </c>
    </row>
    <row r="48" spans="2:13" x14ac:dyDescent="0.25">
      <c r="B48" s="79" t="str">
        <f t="shared" si="3"/>
        <v/>
      </c>
      <c r="C48" s="123" t="str">
        <f t="shared" si="3"/>
        <v/>
      </c>
      <c r="D48" s="38"/>
      <c r="E48" s="35"/>
      <c r="F48" s="39"/>
      <c r="G48" s="39"/>
      <c r="H48" s="40"/>
      <c r="J48" s="9" t="str">
        <f>IF(AND('Covered Services'!Q52&lt;&gt;1,'Covered Services'!E52="OutPt, IN",'Covered Services'!B52&gt;0),'Covered Services'!B52,"")</f>
        <v/>
      </c>
      <c r="K48" s="76" t="str">
        <f>IF(J48="","",'Covered Services'!D52)</f>
        <v/>
      </c>
      <c r="L48" s="43" t="str">
        <f t="array" ref="L48">IF(COUNTIF($J$6:$J$207,"?*")&lt;ROW(J48)-5,"",INDEX(J:J,SMALL(IF(J$6:J$207&lt;&gt;"",ROW(J$6:J$207)),ROWS(J$6:J48))))</f>
        <v/>
      </c>
      <c r="M48" s="43" t="str">
        <f t="array" ref="M48">IF(COUNTIF($J$6:$J$207,"?*")&lt;ROW(K48)-5,"",INDEX(K:K,SMALL(IF(K$6:K$207&lt;&gt;"",ROW(K$6:K$207)),ROWS(K$6:K48))))</f>
        <v/>
      </c>
    </row>
    <row r="49" spans="2:13" x14ac:dyDescent="0.25">
      <c r="B49" s="79" t="str">
        <f t="shared" si="3"/>
        <v/>
      </c>
      <c r="C49" s="123" t="str">
        <f t="shared" si="3"/>
        <v/>
      </c>
      <c r="D49" s="38"/>
      <c r="E49" s="35"/>
      <c r="F49" s="39"/>
      <c r="G49" s="39"/>
      <c r="H49" s="40"/>
      <c r="J49" s="9" t="str">
        <f>IF(AND('Covered Services'!Q53&lt;&gt;1,'Covered Services'!E53="OutPt, IN",'Covered Services'!B53&gt;0),'Covered Services'!B53,"")</f>
        <v/>
      </c>
      <c r="K49" s="76" t="str">
        <f>IF(J49="","",'Covered Services'!D53)</f>
        <v/>
      </c>
      <c r="L49" s="43" t="str">
        <f t="array" ref="L49">IF(COUNTIF($J$6:$J$207,"?*")&lt;ROW(J49)-5,"",INDEX(J:J,SMALL(IF(J$6:J$207&lt;&gt;"",ROW(J$6:J$207)),ROWS(J$6:J49))))</f>
        <v/>
      </c>
      <c r="M49" s="43" t="str">
        <f t="array" ref="M49">IF(COUNTIF($J$6:$J$207,"?*")&lt;ROW(K49)-5,"",INDEX(K:K,SMALL(IF(K$6:K$207&lt;&gt;"",ROW(K$6:K$207)),ROWS(K$6:K49))))</f>
        <v/>
      </c>
    </row>
    <row r="50" spans="2:13" x14ac:dyDescent="0.25">
      <c r="B50" s="79" t="str">
        <f t="shared" si="3"/>
        <v/>
      </c>
      <c r="C50" s="123" t="str">
        <f t="shared" si="3"/>
        <v/>
      </c>
      <c r="D50" s="38"/>
      <c r="E50" s="35"/>
      <c r="F50" s="39"/>
      <c r="G50" s="39"/>
      <c r="H50" s="40"/>
      <c r="J50" s="9" t="str">
        <f>IF(AND('Covered Services'!Q54&lt;&gt;1,'Covered Services'!E54="OutPt, IN",'Covered Services'!B54&gt;0),'Covered Services'!B54,"")</f>
        <v/>
      </c>
      <c r="K50" s="76" t="str">
        <f>IF(J50="","",'Covered Services'!D54)</f>
        <v/>
      </c>
      <c r="L50" s="43" t="str">
        <f t="array" ref="L50">IF(COUNTIF($J$6:$J$207,"?*")&lt;ROW(J50)-5,"",INDEX(J:J,SMALL(IF(J$6:J$207&lt;&gt;"",ROW(J$6:J$207)),ROWS(J$6:J50))))</f>
        <v/>
      </c>
      <c r="M50" s="43" t="str">
        <f t="array" ref="M50">IF(COUNTIF($J$6:$J$207,"?*")&lt;ROW(K50)-5,"",INDEX(K:K,SMALL(IF(K$6:K$207&lt;&gt;"",ROW(K$6:K$207)),ROWS(K$6:K50))))</f>
        <v/>
      </c>
    </row>
    <row r="51" spans="2:13" x14ac:dyDescent="0.25">
      <c r="B51" s="79" t="str">
        <f t="shared" si="3"/>
        <v/>
      </c>
      <c r="C51" s="123" t="str">
        <f t="shared" si="3"/>
        <v/>
      </c>
      <c r="D51" s="38"/>
      <c r="E51" s="35"/>
      <c r="F51" s="39"/>
      <c r="G51" s="39"/>
      <c r="H51" s="40"/>
      <c r="J51" s="9" t="str">
        <f>IF(AND('Covered Services'!Q55&lt;&gt;1,'Covered Services'!E55="OutPt, IN",'Covered Services'!B55&gt;0),'Covered Services'!B55,"")</f>
        <v/>
      </c>
      <c r="K51" s="76" t="str">
        <f>IF(J51="","",'Covered Services'!D55)</f>
        <v/>
      </c>
      <c r="L51" s="43" t="str">
        <f t="array" ref="L51">IF(COUNTIF($J$6:$J$207,"?*")&lt;ROW(J51)-5,"",INDEX(J:J,SMALL(IF(J$6:J$207&lt;&gt;"",ROW(J$6:J$207)),ROWS(J$6:J51))))</f>
        <v/>
      </c>
      <c r="M51" s="43" t="str">
        <f t="array" ref="M51">IF(COUNTIF($J$6:$J$207,"?*")&lt;ROW(K51)-5,"",INDEX(K:K,SMALL(IF(K$6:K$207&lt;&gt;"",ROW(K$6:K$207)),ROWS(K$6:K51))))</f>
        <v/>
      </c>
    </row>
    <row r="52" spans="2:13" x14ac:dyDescent="0.25">
      <c r="B52" s="79" t="str">
        <f t="shared" si="3"/>
        <v/>
      </c>
      <c r="C52" s="123" t="str">
        <f t="shared" si="3"/>
        <v/>
      </c>
      <c r="D52" s="38"/>
      <c r="E52" s="35"/>
      <c r="F52" s="39"/>
      <c r="G52" s="39"/>
      <c r="H52" s="40"/>
      <c r="J52" s="9" t="str">
        <f>IF(AND('Covered Services'!Q56&lt;&gt;1,'Covered Services'!E56="OutPt, IN",'Covered Services'!B56&gt;0),'Covered Services'!B56,"")</f>
        <v/>
      </c>
      <c r="K52" s="76" t="str">
        <f>IF(J52="","",'Covered Services'!D56)</f>
        <v/>
      </c>
      <c r="L52" s="43" t="str">
        <f t="array" ref="L52">IF(COUNTIF($J$6:$J$207,"?*")&lt;ROW(J52)-5,"",INDEX(J:J,SMALL(IF(J$6:J$207&lt;&gt;"",ROW(J$6:J$207)),ROWS(J$6:J52))))</f>
        <v/>
      </c>
      <c r="M52" s="43" t="str">
        <f t="array" ref="M52">IF(COUNTIF($J$6:$J$207,"?*")&lt;ROW(K52)-5,"",INDEX(K:K,SMALL(IF(K$6:K$207&lt;&gt;"",ROW(K$6:K$207)),ROWS(K$6:K52))))</f>
        <v/>
      </c>
    </row>
    <row r="53" spans="2:13" x14ac:dyDescent="0.25">
      <c r="B53" s="79" t="str">
        <f t="shared" si="3"/>
        <v/>
      </c>
      <c r="C53" s="123" t="str">
        <f t="shared" si="3"/>
        <v/>
      </c>
      <c r="D53" s="38"/>
      <c r="E53" s="35"/>
      <c r="F53" s="39"/>
      <c r="G53" s="39"/>
      <c r="H53" s="40"/>
      <c r="J53" s="9" t="str">
        <f>IF(AND('Covered Services'!Q57&lt;&gt;1,'Covered Services'!E57="OutPt, IN",'Covered Services'!B57&gt;0),'Covered Services'!B57,"")</f>
        <v/>
      </c>
      <c r="K53" s="76" t="str">
        <f>IF(J53="","",'Covered Services'!D57)</f>
        <v/>
      </c>
      <c r="L53" s="43" t="str">
        <f t="array" ref="L53">IF(COUNTIF($J$6:$J$207,"?*")&lt;ROW(J53)-5,"",INDEX(J:J,SMALL(IF(J$6:J$207&lt;&gt;"",ROW(J$6:J$207)),ROWS(J$6:J53))))</f>
        <v/>
      </c>
      <c r="M53" s="43" t="str">
        <f t="array" ref="M53">IF(COUNTIF($J$6:$J$207,"?*")&lt;ROW(K53)-5,"",INDEX(K:K,SMALL(IF(K$6:K$207&lt;&gt;"",ROW(K$6:K$207)),ROWS(K$6:K53))))</f>
        <v/>
      </c>
    </row>
    <row r="54" spans="2:13" x14ac:dyDescent="0.25">
      <c r="B54" s="79" t="str">
        <f t="shared" si="3"/>
        <v/>
      </c>
      <c r="C54" s="123" t="str">
        <f t="shared" si="3"/>
        <v/>
      </c>
      <c r="D54" s="38"/>
      <c r="E54" s="35"/>
      <c r="F54" s="39"/>
      <c r="G54" s="39"/>
      <c r="H54" s="40"/>
      <c r="J54" s="9" t="str">
        <f>IF(AND('Covered Services'!Q58&lt;&gt;1,'Covered Services'!E58="OutPt, IN",'Covered Services'!B58&gt;0),'Covered Services'!B58,"")</f>
        <v/>
      </c>
      <c r="K54" s="76" t="str">
        <f>IF(J54="","",'Covered Services'!D58)</f>
        <v/>
      </c>
      <c r="L54" s="43" t="str">
        <f t="array" ref="L54">IF(COUNTIF($J$6:$J$207,"?*")&lt;ROW(J54)-5,"",INDEX(J:J,SMALL(IF(J$6:J$207&lt;&gt;"",ROW(J$6:J$207)),ROWS(J$6:J54))))</f>
        <v/>
      </c>
      <c r="M54" s="43" t="str">
        <f t="array" ref="M54">IF(COUNTIF($J$6:$J$207,"?*")&lt;ROW(K54)-5,"",INDEX(K:K,SMALL(IF(K$6:K$207&lt;&gt;"",ROW(K$6:K$207)),ROWS(K$6:K54))))</f>
        <v/>
      </c>
    </row>
    <row r="55" spans="2:13" x14ac:dyDescent="0.25">
      <c r="B55" s="79" t="str">
        <f t="shared" si="3"/>
        <v/>
      </c>
      <c r="C55" s="123" t="str">
        <f t="shared" si="3"/>
        <v/>
      </c>
      <c r="D55" s="38"/>
      <c r="E55" s="35"/>
      <c r="F55" s="39"/>
      <c r="G55" s="39"/>
      <c r="H55" s="40"/>
      <c r="J55" s="9" t="str">
        <f>IF(AND('Covered Services'!Q59&lt;&gt;1,'Covered Services'!E59="OutPt, IN",'Covered Services'!B59&gt;0),'Covered Services'!B59,"")</f>
        <v/>
      </c>
      <c r="K55" s="76" t="str">
        <f>IF(J55="","",'Covered Services'!D59)</f>
        <v/>
      </c>
      <c r="L55" s="43" t="str">
        <f t="array" ref="L55">IF(COUNTIF($J$6:$J$207,"?*")&lt;ROW(J55)-5,"",INDEX(J:J,SMALL(IF(J$6:J$207&lt;&gt;"",ROW(J$6:J$207)),ROWS(J$6:J55))))</f>
        <v/>
      </c>
      <c r="M55" s="43" t="str">
        <f t="array" ref="M55">IF(COUNTIF($J$6:$J$207,"?*")&lt;ROW(K55)-5,"",INDEX(K:K,SMALL(IF(K$6:K$207&lt;&gt;"",ROW(K$6:K$207)),ROWS(K$6:K55))))</f>
        <v/>
      </c>
    </row>
    <row r="56" spans="2:13" x14ac:dyDescent="0.25">
      <c r="B56" s="79" t="str">
        <f t="shared" si="3"/>
        <v/>
      </c>
      <c r="C56" s="123" t="str">
        <f t="shared" si="3"/>
        <v/>
      </c>
      <c r="D56" s="38"/>
      <c r="E56" s="35"/>
      <c r="F56" s="39"/>
      <c r="G56" s="39"/>
      <c r="H56" s="40"/>
      <c r="J56" s="9" t="str">
        <f>IF(AND('Covered Services'!Q60&lt;&gt;1,'Covered Services'!E60="OutPt, IN",'Covered Services'!B60&gt;0),'Covered Services'!B60,"")</f>
        <v/>
      </c>
      <c r="K56" s="76" t="str">
        <f>IF(J56="","",'Covered Services'!D60)</f>
        <v/>
      </c>
      <c r="L56" s="43" t="str">
        <f t="array" ref="L56">IF(COUNTIF($J$6:$J$207,"?*")&lt;ROW(J56)-5,"",INDEX(J:J,SMALL(IF(J$6:J$207&lt;&gt;"",ROW(J$6:J$207)),ROWS(J$6:J56))))</f>
        <v/>
      </c>
      <c r="M56" s="43" t="str">
        <f t="array" ref="M56">IF(COUNTIF($J$6:$J$207,"?*")&lt;ROW(K56)-5,"",INDEX(K:K,SMALL(IF(K$6:K$207&lt;&gt;"",ROW(K$6:K$207)),ROWS(K$6:K56))))</f>
        <v/>
      </c>
    </row>
    <row r="57" spans="2:13" x14ac:dyDescent="0.25">
      <c r="B57" s="79" t="str">
        <f t="shared" si="3"/>
        <v/>
      </c>
      <c r="C57" s="123" t="str">
        <f t="shared" si="3"/>
        <v/>
      </c>
      <c r="D57" s="38"/>
      <c r="E57" s="35"/>
      <c r="F57" s="39"/>
      <c r="G57" s="39"/>
      <c r="H57" s="40"/>
      <c r="J57" s="9" t="str">
        <f>IF(AND('Covered Services'!Q61&lt;&gt;1,'Covered Services'!E61="OutPt, IN",'Covered Services'!B61&gt;0),'Covered Services'!B61,"")</f>
        <v/>
      </c>
      <c r="K57" s="76" t="str">
        <f>IF(J57="","",'Covered Services'!D61)</f>
        <v/>
      </c>
      <c r="L57" s="43" t="str">
        <f t="array" ref="L57">IF(COUNTIF($J$6:$J$207,"?*")&lt;ROW(J57)-5,"",INDEX(J:J,SMALL(IF(J$6:J$207&lt;&gt;"",ROW(J$6:J$207)),ROWS(J$6:J57))))</f>
        <v/>
      </c>
      <c r="M57" s="43" t="str">
        <f t="array" ref="M57">IF(COUNTIF($J$6:$J$207,"?*")&lt;ROW(K57)-5,"",INDEX(K:K,SMALL(IF(K$6:K$207&lt;&gt;"",ROW(K$6:K$207)),ROWS(K$6:K57))))</f>
        <v/>
      </c>
    </row>
    <row r="58" spans="2:13" x14ac:dyDescent="0.25">
      <c r="B58" s="79" t="str">
        <f t="shared" si="3"/>
        <v/>
      </c>
      <c r="C58" s="123" t="str">
        <f t="shared" si="3"/>
        <v/>
      </c>
      <c r="D58" s="38"/>
      <c r="E58" s="35"/>
      <c r="F58" s="39"/>
      <c r="G58" s="39"/>
      <c r="H58" s="40"/>
      <c r="J58" s="9" t="str">
        <f>IF(AND('Covered Services'!Q62&lt;&gt;1,'Covered Services'!E62="OutPt, IN",'Covered Services'!B62&gt;0),'Covered Services'!B62,"")</f>
        <v/>
      </c>
      <c r="K58" s="76" t="str">
        <f>IF(J58="","",'Covered Services'!D62)</f>
        <v/>
      </c>
      <c r="L58" s="43" t="str">
        <f t="array" ref="L58">IF(COUNTIF($J$6:$J$207,"?*")&lt;ROW(J58)-5,"",INDEX(J:J,SMALL(IF(J$6:J$207&lt;&gt;"",ROW(J$6:J$207)),ROWS(J$6:J58))))</f>
        <v/>
      </c>
      <c r="M58" s="43" t="str">
        <f t="array" ref="M58">IF(COUNTIF($J$6:$J$207,"?*")&lt;ROW(K58)-5,"",INDEX(K:K,SMALL(IF(K$6:K$207&lt;&gt;"",ROW(K$6:K$207)),ROWS(K$6:K58))))</f>
        <v/>
      </c>
    </row>
    <row r="59" spans="2:13" x14ac:dyDescent="0.25">
      <c r="B59" s="79" t="str">
        <f t="shared" si="3"/>
        <v/>
      </c>
      <c r="C59" s="123" t="str">
        <f t="shared" si="3"/>
        <v/>
      </c>
      <c r="D59" s="38"/>
      <c r="E59" s="35"/>
      <c r="F59" s="39"/>
      <c r="G59" s="39"/>
      <c r="H59" s="40"/>
      <c r="J59" s="9" t="str">
        <f>IF(AND('Covered Services'!Q63&lt;&gt;1,'Covered Services'!E63="OutPt, IN",'Covered Services'!B63&gt;0),'Covered Services'!B63,"")</f>
        <v/>
      </c>
      <c r="K59" s="76" t="str">
        <f>IF(J59="","",'Covered Services'!D63)</f>
        <v/>
      </c>
      <c r="L59" s="43" t="str">
        <f t="array" ref="L59">IF(COUNTIF($J$6:$J$207,"?*")&lt;ROW(J59)-5,"",INDEX(J:J,SMALL(IF(J$6:J$207&lt;&gt;"",ROW(J$6:J$207)),ROWS(J$6:J59))))</f>
        <v/>
      </c>
      <c r="M59" s="43" t="str">
        <f t="array" ref="M59">IF(COUNTIF($J$6:$J$207,"?*")&lt;ROW(K59)-5,"",INDEX(K:K,SMALL(IF(K$6:K$207&lt;&gt;"",ROW(K$6:K$207)),ROWS(K$6:K59))))</f>
        <v/>
      </c>
    </row>
    <row r="60" spans="2:13" x14ac:dyDescent="0.25">
      <c r="B60" s="79" t="str">
        <f t="shared" si="3"/>
        <v/>
      </c>
      <c r="C60" s="123" t="str">
        <f t="shared" si="3"/>
        <v/>
      </c>
      <c r="D60" s="38"/>
      <c r="E60" s="35"/>
      <c r="F60" s="39"/>
      <c r="G60" s="39"/>
      <c r="H60" s="40"/>
      <c r="J60" s="9" t="str">
        <f>IF(AND('Covered Services'!Q64&lt;&gt;1,'Covered Services'!E64="OutPt, IN",'Covered Services'!B64&gt;0),'Covered Services'!B64,"")</f>
        <v/>
      </c>
      <c r="K60" s="76" t="str">
        <f>IF(J60="","",'Covered Services'!D64)</f>
        <v/>
      </c>
      <c r="L60" s="43" t="str">
        <f t="array" ref="L60">IF(COUNTIF($J$6:$J$207,"?*")&lt;ROW(J60)-5,"",INDEX(J:J,SMALL(IF(J$6:J$207&lt;&gt;"",ROW(J$6:J$207)),ROWS(J$6:J60))))</f>
        <v/>
      </c>
      <c r="M60" s="43" t="str">
        <f t="array" ref="M60">IF(COUNTIF($J$6:$J$207,"?*")&lt;ROW(K60)-5,"",INDEX(K:K,SMALL(IF(K$6:K$207&lt;&gt;"",ROW(K$6:K$207)),ROWS(K$6:K60))))</f>
        <v/>
      </c>
    </row>
    <row r="61" spans="2:13" x14ac:dyDescent="0.25">
      <c r="B61" s="79" t="str">
        <f t="shared" si="3"/>
        <v/>
      </c>
      <c r="C61" s="123" t="str">
        <f t="shared" si="3"/>
        <v/>
      </c>
      <c r="D61" s="38"/>
      <c r="E61" s="35"/>
      <c r="F61" s="39"/>
      <c r="G61" s="39"/>
      <c r="H61" s="40"/>
      <c r="J61" s="9" t="str">
        <f>IF(AND('Covered Services'!Q65&lt;&gt;1,'Covered Services'!E65="OutPt, IN",'Covered Services'!B65&gt;0),'Covered Services'!B65,"")</f>
        <v/>
      </c>
      <c r="K61" s="76" t="str">
        <f>IF(J61="","",'Covered Services'!D65)</f>
        <v/>
      </c>
      <c r="L61" s="43" t="str">
        <f t="array" ref="L61">IF(COUNTIF($J$6:$J$207,"?*")&lt;ROW(J61)-5,"",INDEX(J:J,SMALL(IF(J$6:J$207&lt;&gt;"",ROW(J$6:J$207)),ROWS(J$6:J61))))</f>
        <v/>
      </c>
      <c r="M61" s="43" t="str">
        <f t="array" ref="M61">IF(COUNTIF($J$6:$J$207,"?*")&lt;ROW(K61)-5,"",INDEX(K:K,SMALL(IF(K$6:K$207&lt;&gt;"",ROW(K$6:K$207)),ROWS(K$6:K61))))</f>
        <v/>
      </c>
    </row>
    <row r="62" spans="2:13" ht="15.75" thickBot="1" x14ac:dyDescent="0.3">
      <c r="B62" s="81" t="str">
        <f>L62</f>
        <v/>
      </c>
      <c r="C62" s="124" t="str">
        <f>M62</f>
        <v/>
      </c>
      <c r="D62" s="82"/>
      <c r="E62" s="83"/>
      <c r="F62" s="84"/>
      <c r="G62" s="84"/>
      <c r="H62" s="85"/>
      <c r="J62" s="9" t="str">
        <f>IF(AND('Covered Services'!Q66&lt;&gt;1,'Covered Services'!E66="OutPt, IN",'Covered Services'!B66&gt;0),'Covered Services'!B66,"")</f>
        <v/>
      </c>
      <c r="K62" s="76" t="str">
        <f>IF(J62="","",'Covered Services'!D66)</f>
        <v/>
      </c>
      <c r="L62" s="43" t="str">
        <f t="array" ref="L62">IF(COUNTIF($J$6:$J$207,"?*")&lt;ROW(J62)-5,"",INDEX(J:J,SMALL(IF(J$6:J$207&lt;&gt;"",ROW(J$6:J$207)),ROWS(J$6:J62))))</f>
        <v/>
      </c>
      <c r="M62" s="43" t="str">
        <f t="array" ref="M62">IF(COUNTIF($J$6:$J$207,"?*")&lt;ROW(K62)-5,"",INDEX(K:K,SMALL(IF(K$6:K$207&lt;&gt;"",ROW(K$6:K$207)),ROWS(K$6:K62))))</f>
        <v/>
      </c>
    </row>
    <row r="63" spans="2:13" ht="75.75" thickBot="1" x14ac:dyDescent="0.3">
      <c r="B63" s="89" t="s">
        <v>85</v>
      </c>
      <c r="C63" s="80">
        <f>SUM(C6:C62)</f>
        <v>0</v>
      </c>
      <c r="D63" s="31" t="s">
        <v>29</v>
      </c>
      <c r="E63" s="31" t="s">
        <v>44</v>
      </c>
      <c r="F63" s="31" t="s">
        <v>30</v>
      </c>
      <c r="G63" s="31" t="s">
        <v>45</v>
      </c>
      <c r="H63" s="31" t="s">
        <v>46</v>
      </c>
      <c r="J63" s="9" t="str">
        <f>IF(AND('Covered Services'!Q67&lt;&gt;1,'Covered Services'!E67="OutPt, IN",'Covered Services'!B67&gt;0),'Covered Services'!B67,"")</f>
        <v/>
      </c>
      <c r="K63" s="76" t="str">
        <f>IF(J63="","",'Covered Services'!D67)</f>
        <v/>
      </c>
      <c r="L63" s="43" t="str">
        <f t="array" ref="L63">IF(COUNTIF($J$6:$J$207,"?*")&lt;ROW(J63)-5,"",INDEX(J:J,SMALL(IF(J$6:J$207&lt;&gt;"",ROW(J$6:J$207)),ROWS(J$6:J63))))</f>
        <v/>
      </c>
      <c r="M63" s="43" t="str">
        <f t="array" ref="M63">IF(COUNTIF($J$6:$J$207,"?*")&lt;ROW(K63)-5,"",INDEX(K:K,SMALL(IF(K$6:K$207&lt;&gt;"",ROW(K$6:K$207)),ROWS(K$6:K63))))</f>
        <v/>
      </c>
    </row>
    <row r="64" spans="2:13" ht="15.75" thickBot="1" x14ac:dyDescent="0.3">
      <c r="B64" s="10"/>
      <c r="C64" s="29" t="s">
        <v>18</v>
      </c>
      <c r="D64" s="32">
        <f>SUMIF(D6:D62,"&gt;0",C6:C62)</f>
        <v>0</v>
      </c>
      <c r="E64" s="32">
        <f>SUMIF(E6:E62,"&gt;0",C6:C62)</f>
        <v>0</v>
      </c>
      <c r="F64" s="32">
        <f>SUMIF(F6:F62,"Y",C6:C62)</f>
        <v>0</v>
      </c>
      <c r="G64" s="32">
        <f>SUMIF(G6:G62,"&gt;0",C6:C62)</f>
        <v>0</v>
      </c>
      <c r="H64" s="32">
        <f>SUMIF(H6:H62,"&gt;0",C6:C62)</f>
        <v>0</v>
      </c>
      <c r="J64" s="9" t="str">
        <f>IF(AND('Covered Services'!Q68&lt;&gt;1,'Covered Services'!E68="OutPt, IN",'Covered Services'!B68&gt;0),'Covered Services'!B68,"")</f>
        <v/>
      </c>
      <c r="K64" s="76" t="str">
        <f>IF(J64="","",'Covered Services'!D68)</f>
        <v/>
      </c>
      <c r="L64" s="43" t="str">
        <f t="array" ref="L64">IF(COUNTIF($J$6:$J$207,"?*")&lt;ROW(J64)-5,"",INDEX(J:J,SMALL(IF(J$6:J$207&lt;&gt;"",ROW(J$6:J$207)),ROWS(J$6:J64))))</f>
        <v/>
      </c>
      <c r="M64" s="43" t="str">
        <f t="array" ref="M64">IF(COUNTIF($J$6:$J$207,"?*")&lt;ROW(K64)-5,"",INDEX(K:K,SMALL(IF(K$6:K$207&lt;&gt;"",ROW(K$6:K$207)),ROWS(K$6:K64))))</f>
        <v/>
      </c>
    </row>
    <row r="65" spans="2:13" ht="75.75" thickBot="1" x14ac:dyDescent="0.3">
      <c r="B65" s="10"/>
      <c r="C65" s="11"/>
      <c r="D65" s="13" t="s">
        <v>39</v>
      </c>
      <c r="E65" s="13" t="s">
        <v>40</v>
      </c>
      <c r="F65" s="13" t="s">
        <v>41</v>
      </c>
      <c r="G65" s="13" t="s">
        <v>42</v>
      </c>
      <c r="H65" s="13" t="s">
        <v>43</v>
      </c>
      <c r="J65" s="9" t="str">
        <f>IF(AND('Covered Services'!Q69&lt;&gt;1,'Covered Services'!E69="OutPt, IN",'Covered Services'!B69&gt;0),'Covered Services'!B69,"")</f>
        <v/>
      </c>
      <c r="K65" s="76" t="str">
        <f>IF(J65="","",'Covered Services'!D69)</f>
        <v/>
      </c>
      <c r="L65" s="43" t="str">
        <f t="array" ref="L65">IF(COUNTIF($J$6:$J$207,"?*")&lt;ROW(J65)-5,"",INDEX(J:J,SMALL(IF(J$6:J$207&lt;&gt;"",ROW(J$6:J$207)),ROWS(J$6:J65))))</f>
        <v/>
      </c>
      <c r="M65" s="43" t="str">
        <f t="array" ref="M65">IF(COUNTIF($J$6:$J$207,"?*")&lt;ROW(K65)-5,"",INDEX(K:K,SMALL(IF(K$6:K$207&lt;&gt;"",ROW(K$6:K$207)),ROWS(K$6:K65))))</f>
        <v/>
      </c>
    </row>
    <row r="66" spans="2:13" ht="60.75" thickBot="1" x14ac:dyDescent="0.3">
      <c r="B66" s="14"/>
      <c r="C66" s="23" t="s">
        <v>48</v>
      </c>
      <c r="D66" s="33">
        <f>IF(D64&gt;0,D64/$C63,0)</f>
        <v>0</v>
      </c>
      <c r="E66" s="33">
        <f>IF(E64&gt;0,E64/$C63,0)</f>
        <v>0</v>
      </c>
      <c r="F66" s="33">
        <f>IF(F64&gt;0,F64/$C63,0)</f>
        <v>0</v>
      </c>
      <c r="G66" s="33">
        <f>IF(G64&gt;0,G64/$C63,0)</f>
        <v>0</v>
      </c>
      <c r="H66" s="33">
        <f>IF(H64&gt;0,H64/$C63,0)</f>
        <v>0</v>
      </c>
      <c r="J66" s="9" t="str">
        <f>IF(AND('Covered Services'!Q70&lt;&gt;1,'Covered Services'!E70="OutPt, IN",'Covered Services'!B70&gt;0),'Covered Services'!B70,"")</f>
        <v/>
      </c>
      <c r="K66" s="76" t="str">
        <f>IF(J66="","",'Covered Services'!D70)</f>
        <v/>
      </c>
      <c r="L66" s="43" t="str">
        <f t="array" ref="L66">IF(COUNTIF($J$6:$J$207,"?*")&lt;ROW(J66)-5,"",INDEX(J:J,SMALL(IF(J$6:J$207&lt;&gt;"",ROW(J$6:J$207)),ROWS(J$6:J66))))</f>
        <v/>
      </c>
      <c r="M66" s="43" t="str">
        <f t="array" ref="M66">IF(COUNTIF($J$6:$J$207,"?*")&lt;ROW(K66)-5,"",INDEX(K:K,SMALL(IF(K$6:K$207&lt;&gt;"",ROW(K$6:K$207)),ROWS(K$6:K66))))</f>
        <v/>
      </c>
    </row>
    <row r="67" spans="2:13" ht="15.75" thickBot="1" x14ac:dyDescent="0.3">
      <c r="D67" s="53" t="str">
        <f>_xlfn.IFS(AND(D66&gt;0, D66&lt;2/3), "Threshold Not Met", D66&gt;2/3, "Threshold Met", D66=0, "-")</f>
        <v>-</v>
      </c>
      <c r="E67" s="53" t="str">
        <f t="shared" ref="E67:H67" si="4">_xlfn.IFS(AND(E66&gt;0, E66&lt;2/3), "Threshold Not Met", E66&gt;2/3, "Threshold Met", E66=0, "-")</f>
        <v>-</v>
      </c>
      <c r="F67" s="53" t="str">
        <f t="shared" si="4"/>
        <v>-</v>
      </c>
      <c r="G67" s="53" t="str">
        <f t="shared" si="4"/>
        <v>-</v>
      </c>
      <c r="H67" s="53" t="str">
        <f t="shared" si="4"/>
        <v>-</v>
      </c>
      <c r="J67" s="9" t="str">
        <f>IF(AND('Covered Services'!Q71&lt;&gt;1,'Covered Services'!E71="OutPt, IN",'Covered Services'!B71&gt;0),'Covered Services'!B71,"")</f>
        <v/>
      </c>
      <c r="K67" s="76" t="str">
        <f>IF(J67="","",'Covered Services'!D71)</f>
        <v/>
      </c>
      <c r="L67" s="43" t="str">
        <f t="array" ref="L67">IF(COUNTIF($J$6:$J$207,"?*")&lt;ROW(J67)-5,"",INDEX(J:J,SMALL(IF(J$6:J$207&lt;&gt;"",ROW(J$6:J$207)),ROWS(J$6:J67))))</f>
        <v/>
      </c>
      <c r="M67" s="43" t="str">
        <f t="array" ref="M67">IF(COUNTIF($J$6:$J$207,"?*")&lt;ROW(K67)-5,"",INDEX(K:K,SMALL(IF(K$6:K$207&lt;&gt;"",ROW(K$6:K$207)),ROWS(K$6:K67))))</f>
        <v/>
      </c>
    </row>
    <row r="68" spans="2:13" ht="65.25" customHeight="1" x14ac:dyDescent="0.25">
      <c r="B68" s="138" t="s">
        <v>17</v>
      </c>
      <c r="C68" s="139"/>
      <c r="D68" s="139"/>
      <c r="E68" s="139"/>
      <c r="F68" s="140"/>
      <c r="G68" s="50"/>
      <c r="H68" s="52"/>
      <c r="J68" s="9" t="str">
        <f>IF(AND('Covered Services'!Q72&lt;&gt;1,'Covered Services'!E72="OutPt, IN",'Covered Services'!B72&gt;0),'Covered Services'!B72,"")</f>
        <v/>
      </c>
      <c r="K68" s="76" t="str">
        <f>IF(J68="","",'Covered Services'!D72)</f>
        <v/>
      </c>
      <c r="L68" s="43" t="str">
        <f t="array" ref="L68">IF(COUNTIF($J$6:$J$207,"?*")&lt;ROW(J68)-5,"",INDEX(J:J,SMALL(IF(J$6:J$207&lt;&gt;"",ROW(J$6:J$207)),ROWS(J$6:J68))))</f>
        <v/>
      </c>
      <c r="M68" s="43" t="str">
        <f t="array" ref="M68">IF(COUNTIF($J$6:$J$207,"?*")&lt;ROW(K68)-5,"",INDEX(K:K,SMALL(IF(K$6:K$207&lt;&gt;"",ROW(K$6:K$207)),ROWS(K$6:K68))))</f>
        <v/>
      </c>
    </row>
    <row r="69" spans="2:13" ht="94.5" x14ac:dyDescent="0.25">
      <c r="B69" s="54" t="s">
        <v>19</v>
      </c>
      <c r="C69" s="7" t="s">
        <v>20</v>
      </c>
      <c r="D69" s="7" t="s">
        <v>32</v>
      </c>
      <c r="E69" s="8" t="s">
        <v>28</v>
      </c>
      <c r="F69" s="64" t="s">
        <v>25</v>
      </c>
      <c r="G69" s="51" t="str">
        <f>IF(F70="Threshold Not Met","No such cost sharing shall be applied","")</f>
        <v/>
      </c>
      <c r="H69" s="43"/>
      <c r="J69" s="9" t="str">
        <f>IF(AND('Covered Services'!Q73&lt;&gt;1,'Covered Services'!E73="OutPt, IN",'Covered Services'!B73&gt;0),'Covered Services'!B73,"")</f>
        <v/>
      </c>
      <c r="K69" s="76" t="str">
        <f>IF(J69="","",'Covered Services'!D73)</f>
        <v/>
      </c>
      <c r="L69" s="43" t="str">
        <f t="array" ref="L69">IF(COUNTIF($J$6:$J$207,"?*")&lt;ROW(J69)-5,"",INDEX(J:J,SMALL(IF(J$6:J$207&lt;&gt;"",ROW(J$6:J$207)),ROWS(J$6:J69))))</f>
        <v/>
      </c>
      <c r="M69" s="43" t="str">
        <f t="array" ref="M69">IF(COUNTIF($J$6:$J$207,"?*")&lt;ROW(K69)-5,"",INDEX(K:K,SMALL(IF(K$6:K$207&lt;&gt;"",ROW(K$6:K$207)),ROWS(K$6:K69))))</f>
        <v/>
      </c>
    </row>
    <row r="70" spans="2:13" ht="15.75" x14ac:dyDescent="0.25">
      <c r="B70" s="55" t="e">
        <f t="array" ref="B70">IFERROR(SMALL(IF((COUNTIF($B$69:B69, $D$6:$D$62)=0)*ISNUMBER($D$6:$D$62), $D$6:$D$62, "A"), 1), INDEX($D$6:$D$62, MATCH(SMALL(IF(ISTEXT($D$6:$D$62)*(COUNTIF(B69:$B$69, $D$6:$D$62)=0), COUNTIF($D$6:$D$62, "&lt;"&amp;$D$6:$D$62), ""), 1), IF(ISTEXT($D$6:$D$62), COUNTIF($D$6:$D$62, "&lt;"&amp;$D$6:$D$62), ""), 0)))</f>
        <v>#NUM!</v>
      </c>
      <c r="C70" s="45" t="str">
        <f t="shared" ref="C70:C75" si="5">IF(ISNUMBER(B70),SUMIF($D$6:$D$62,B70,$C$6:$C$62),"")</f>
        <v/>
      </c>
      <c r="D70" s="48" t="str">
        <f>IF(ISNUMBER(C70),C70/$C$76,"")</f>
        <v/>
      </c>
      <c r="E70" s="49">
        <f>IF(ISNUMBER(D70),D70,0)</f>
        <v>0</v>
      </c>
      <c r="F70" s="47" t="str">
        <f>IF(AND(D64&gt;0,D66&lt;2/3),"Threshold Not Met",IF(E70&gt;0.5001,"Predominant Level Met","_"))</f>
        <v>_</v>
      </c>
      <c r="G70" s="43"/>
      <c r="J70" s="9" t="str">
        <f>IF(AND('Covered Services'!Q74&lt;&gt;1,'Covered Services'!E74="OutPt, IN",'Covered Services'!B74&gt;0),'Covered Services'!B74,"")</f>
        <v/>
      </c>
      <c r="K70" s="76" t="str">
        <f>IF(J70="","",'Covered Services'!D74)</f>
        <v/>
      </c>
      <c r="L70" s="43" t="str">
        <f t="array" ref="L70">IF(COUNTIF($J$6:$J$207,"?*")&lt;ROW(J70)-5,"",INDEX(J:J,SMALL(IF(J$6:J$207&lt;&gt;"",ROW(J$6:J$207)),ROWS(J$6:J70))))</f>
        <v/>
      </c>
      <c r="M70" s="43" t="str">
        <f t="array" ref="M70">IF(COUNTIF($J$6:$J$207,"?*")&lt;ROW(K70)-5,"",INDEX(K:K,SMALL(IF(K$6:K$207&lt;&gt;"",ROW(K$6:K$207)),ROWS(K$6:K70))))</f>
        <v/>
      </c>
    </row>
    <row r="71" spans="2:13" ht="15.75" x14ac:dyDescent="0.25">
      <c r="B71" s="55" t="e">
        <f t="array" ref="B71">IFERROR(SMALL(IF((COUNTIF($B$69:B70, $D$6:$D$62)=0)*ISNUMBER($D$6:$D$62), $D$6:$D$62, "A"), 1), INDEX($D$6:$D$62, MATCH(SMALL(IF(ISTEXT($D$6:$D$62)*(COUNTIF(B$69:$B70, $D$6:$D$62)=0), COUNTIF($D$6:$D$62, "&lt;"&amp;$D$6:$D$62), ""), 1), IF(ISTEXT($D$6:$D$62), COUNTIF($D$6:$D$62, "&lt;"&amp;$D$6:$D$62), ""), 0)))</f>
        <v>#NUM!</v>
      </c>
      <c r="C71" s="45" t="str">
        <f t="shared" si="5"/>
        <v/>
      </c>
      <c r="D71" s="48" t="str">
        <f t="shared" ref="D71:D75" si="6">IF(ISNUMBER(C71),C71/$C$76,"")</f>
        <v/>
      </c>
      <c r="E71" s="49">
        <f>IF(ISNUMBER(D71),SUM(D70:D71),0)</f>
        <v>0</v>
      </c>
      <c r="F71" s="26" t="str">
        <f>IF(OR(F70="Predominant Level Met",F70="Threshold Not Met"),"_",(IF(E71&gt;0.5001,"Predominant Level Met","_")))</f>
        <v>_</v>
      </c>
      <c r="G71" s="43"/>
      <c r="J71" s="9" t="str">
        <f>IF(AND('Covered Services'!Q75&lt;&gt;1,'Covered Services'!E75="OutPt, IN",'Covered Services'!B75&gt;0),'Covered Services'!B75,"")</f>
        <v/>
      </c>
      <c r="K71" s="76" t="str">
        <f>IF(J71="","",'Covered Services'!D75)</f>
        <v/>
      </c>
      <c r="L71" s="43" t="str">
        <f t="array" ref="L71">IF(COUNTIF($J$6:$J$207,"?*")&lt;ROW(J71)-5,"",INDEX(J:J,SMALL(IF(J$6:J$207&lt;&gt;"",ROW(J$6:J$207)),ROWS(J$6:J71))))</f>
        <v/>
      </c>
      <c r="M71" s="43" t="str">
        <f t="array" ref="M71">IF(COUNTIF($J$6:$J$207,"?*")&lt;ROW(K71)-5,"",INDEX(K:K,SMALL(IF(K$6:K$207&lt;&gt;"",ROW(K$6:K$207)),ROWS(K$6:K71))))</f>
        <v/>
      </c>
    </row>
    <row r="72" spans="2:13" ht="15.75" x14ac:dyDescent="0.25">
      <c r="B72" s="55" t="e">
        <f t="array" ref="B72">IFERROR(SMALL(IF((COUNTIF($B$69:B71, $D$6:$D$62)=0)*ISNUMBER($D$6:$D$62), $D$6:$D$62, "A"), 1), INDEX($D$6:$D$62, MATCH(SMALL(IF(ISTEXT($D$6:$D$62)*(COUNTIF(B$69:$B71, $D$6:$D$62)=0), COUNTIF($D$6:$D$62, "&lt;"&amp;$D$6:$D$62), ""), 1), IF(ISTEXT($D$6:$D$62), COUNTIF($D$6:$D$62, "&lt;"&amp;$D$6:$D$62), ""), 0)))</f>
        <v>#NUM!</v>
      </c>
      <c r="C72" s="45" t="str">
        <f t="shared" si="5"/>
        <v/>
      </c>
      <c r="D72" s="48" t="str">
        <f t="shared" si="6"/>
        <v/>
      </c>
      <c r="E72" s="49">
        <f>IF(ISNUMBER(D72),SUM(D70:D72),0)</f>
        <v>0</v>
      </c>
      <c r="F72" s="26" t="str">
        <f>IF(OR(F71="Predominant Level Met",F70="Predominant Level Met",F70="Threshold Not Met"),"_",(IF(E72&gt;0.5001,"Predominant Level Met","_")))</f>
        <v>_</v>
      </c>
      <c r="G72" s="46"/>
      <c r="J72" s="9" t="str">
        <f>IF(AND('Covered Services'!Q76&lt;&gt;1,'Covered Services'!E76="OutPt, IN",'Covered Services'!B76&gt;0),'Covered Services'!B76,"")</f>
        <v/>
      </c>
      <c r="K72" s="76" t="str">
        <f>IF(J72="","",'Covered Services'!D76)</f>
        <v/>
      </c>
      <c r="L72" s="43" t="str">
        <f t="array" ref="L72">IF(COUNTIF($J$6:$J$207,"?*")&lt;ROW(J72)-5,"",INDEX(J:J,SMALL(IF(J$6:J$207&lt;&gt;"",ROW(J$6:J$207)),ROWS(J$6:J72))))</f>
        <v/>
      </c>
      <c r="M72" s="43" t="str">
        <f t="array" ref="M72">IF(COUNTIF($J$6:$J$207,"?*")&lt;ROW(K72)-5,"",INDEX(K:K,SMALL(IF(K$6:K$207&lt;&gt;"",ROW(K$6:K$207)),ROWS(K$6:K72))))</f>
        <v/>
      </c>
    </row>
    <row r="73" spans="2:13" ht="15.75" x14ac:dyDescent="0.25">
      <c r="B73" s="55" t="e">
        <f t="array" ref="B73">IFERROR(SMALL(IF((COUNTIF($B$69:B72, $D$6:$D$62)=0)*ISNUMBER($D$6:$D$62), $D$6:$D$62, "A"), 1), INDEX($D$6:$D$62, MATCH(SMALL(IF(ISTEXT($D$6:$D$62)*(COUNTIF(B$69:$B72, $D$6:$D$62)=0), COUNTIF($D$6:$D$62, "&lt;"&amp;$D$6:$D$62), ""), 1), IF(ISTEXT($D$6:$D$62), COUNTIF($D$6:$D$62, "&lt;"&amp;$D$6:$D$62), ""), 0)))</f>
        <v>#NUM!</v>
      </c>
      <c r="C73" s="45" t="str">
        <f t="shared" si="5"/>
        <v/>
      </c>
      <c r="D73" s="48" t="str">
        <f t="shared" si="6"/>
        <v/>
      </c>
      <c r="E73" s="49">
        <f>IF(ISNUMBER(D73),SUM(D70:D73),0)</f>
        <v>0</v>
      </c>
      <c r="F73" s="26" t="str">
        <f>IF(OR(F72="Predominant Level Met",F71="Predominant Level Met",F70="Predominant Level Met",F70="Threshold Not Met"),"_",(IF(E73&gt;0.5001,"Predominant Level Met","_")))</f>
        <v>_</v>
      </c>
      <c r="G73" s="43"/>
      <c r="J73" s="9" t="str">
        <f>IF(AND('Covered Services'!Q77&lt;&gt;1,'Covered Services'!E77="OutPt, IN",'Covered Services'!B77&gt;0),'Covered Services'!B77,"")</f>
        <v/>
      </c>
      <c r="K73" s="76" t="str">
        <f>IF(J73="","",'Covered Services'!D77)</f>
        <v/>
      </c>
      <c r="L73" s="43" t="str">
        <f t="array" ref="L73">IF(COUNTIF($J$6:$J$207,"?*")&lt;ROW(J73)-5,"",INDEX(J:J,SMALL(IF(J$6:J$207&lt;&gt;"",ROW(J$6:J$207)),ROWS(J$6:J73))))</f>
        <v/>
      </c>
      <c r="M73" s="43" t="str">
        <f t="array" ref="M73">IF(COUNTIF($J$6:$J$207,"?*")&lt;ROW(K73)-5,"",INDEX(K:K,SMALL(IF(K$6:K$207&lt;&gt;"",ROW(K$6:K$207)),ROWS(K$6:K73))))</f>
        <v/>
      </c>
    </row>
    <row r="74" spans="2:13" ht="15.75" x14ac:dyDescent="0.25">
      <c r="B74" s="55" t="e">
        <f t="array" ref="B74">IFERROR(SMALL(IF((COUNTIF($B$69:B73, $D$6:$D$62)=0)*ISNUMBER($D$6:$D$62), $D$6:$D$62, "A"), 1), INDEX($D$6:$D$62, MATCH(SMALL(IF(ISTEXT($D$6:$D$62)*(COUNTIF(B$69:$B73, $D$6:$D$62)=0), COUNTIF($D$6:$D$62, "&lt;"&amp;$D$6:$D$62), ""), 1), IF(ISTEXT($D$6:$D$62), COUNTIF($D$6:$D$62, "&lt;"&amp;$D$6:$D$62), ""), 0)))</f>
        <v>#NUM!</v>
      </c>
      <c r="C74" s="45" t="str">
        <f t="shared" si="5"/>
        <v/>
      </c>
      <c r="D74" s="48" t="str">
        <f t="shared" si="6"/>
        <v/>
      </c>
      <c r="E74" s="49">
        <f>IF(ISNUMBER(D74),SUM(D70:D74),0)</f>
        <v>0</v>
      </c>
      <c r="F74" s="26" t="str">
        <f>IF(OR(F73="Predominant Level Met",F72="Predominant Level Met",F71="Predominant Level Met",F70="Predominant Level Met",F70="Threshold Not Met"),"_",(IF(E74&gt;0.5001,"Predominant Level Met","_")))</f>
        <v>_</v>
      </c>
      <c r="J74" s="9" t="str">
        <f>IF(AND('Covered Services'!Q78&lt;&gt;1,'Covered Services'!E78="OutPt, IN",'Covered Services'!B78&gt;0),'Covered Services'!B78,"")</f>
        <v/>
      </c>
      <c r="K74" s="76" t="str">
        <f>IF(J74="","",'Covered Services'!D78)</f>
        <v/>
      </c>
      <c r="L74" s="43" t="str">
        <f t="array" ref="L74">IF(COUNTIF($J$6:$J$207,"?*")&lt;ROW(J74)-5,"",INDEX(J:J,SMALL(IF(J$6:J$207&lt;&gt;"",ROW(J$6:J$207)),ROWS(J$6:J74))))</f>
        <v/>
      </c>
      <c r="M74" s="43" t="str">
        <f t="array" ref="M74">IF(COUNTIF($J$6:$J$207,"?*")&lt;ROW(K74)-5,"",INDEX(K:K,SMALL(IF(K$6:K$207&lt;&gt;"",ROW(K$6:K$207)),ROWS(K$6:K74))))</f>
        <v/>
      </c>
    </row>
    <row r="75" spans="2:13" ht="16.5" thickBot="1" x14ac:dyDescent="0.3">
      <c r="B75" s="55" t="e">
        <f t="array" ref="B75">IFERROR(SMALL(IF((COUNTIF($B$69:B74, $D$6:$D$62)=0)*ISNUMBER($D$6:$D$62), $D$6:$D$62, "A"), 1), INDEX($D$6:$D$62, MATCH(SMALL(IF(ISTEXT($D$6:$D$62)*(COUNTIF(B$69:$B74, $D$6:$D$62)=0), COUNTIF($D$6:$D$62, "&lt;"&amp;$D$6:$D$62), ""), 1), IF(ISTEXT($D$6:$D$62), COUNTIF($D$6:$D$62, "&lt;"&amp;$D$6:$D$62), ""), 0)))</f>
        <v>#NUM!</v>
      </c>
      <c r="C75" s="45" t="str">
        <f t="shared" si="5"/>
        <v/>
      </c>
      <c r="D75" s="48" t="str">
        <f t="shared" si="6"/>
        <v/>
      </c>
      <c r="E75" s="49">
        <f>IF(ISNUMBER(D75),SUM(D70:D75),0)</f>
        <v>0</v>
      </c>
      <c r="F75" s="26" t="str">
        <f>IF(OR(F74="Predominant Level Met",F73="Predominant Level Met",F72="Predominant Level Met",F71="Predominant Level Met",F70="Predominant Level Met",F70="Threshold Not Met"),"_",(IF(E75&gt;0.5001,"Predominant Level Met","_")))</f>
        <v>_</v>
      </c>
      <c r="J75" s="9" t="str">
        <f>IF(AND('Covered Services'!Q79&lt;&gt;1,'Covered Services'!E79="OutPt, IN",'Covered Services'!B79&gt;0),'Covered Services'!B79,"")</f>
        <v/>
      </c>
      <c r="K75" s="76" t="str">
        <f>IF(J75="","",'Covered Services'!D79)</f>
        <v/>
      </c>
      <c r="L75" s="43" t="str">
        <f t="array" ref="L75">IF(COUNTIF($J$6:$J$207,"?*")&lt;ROW(J75)-5,"",INDEX(J:J,SMALL(IF(J$6:J$207&lt;&gt;"",ROW(J$6:J$207)),ROWS(J$6:J75))))</f>
        <v/>
      </c>
      <c r="M75" s="43" t="str">
        <f t="array" ref="M75">IF(COUNTIF($J$6:$J$207,"?*")&lt;ROW(K75)-5,"",INDEX(K:K,SMALL(IF(K$6:K$207&lt;&gt;"",ROW(K$6:K$207)),ROWS(K$6:K75))))</f>
        <v/>
      </c>
    </row>
    <row r="76" spans="2:13" ht="18" thickBot="1" x14ac:dyDescent="0.35">
      <c r="B76" s="56" t="s">
        <v>31</v>
      </c>
      <c r="C76" s="44">
        <f>SUM(C70:C75)</f>
        <v>0</v>
      </c>
      <c r="D76" s="18"/>
      <c r="E76" s="24"/>
      <c r="F76" s="15"/>
      <c r="J76" s="9" t="str">
        <f>IF(AND('Covered Services'!Q80&lt;&gt;1,'Covered Services'!E80="OutPt, IN",'Covered Services'!B80&gt;0),'Covered Services'!B80,"")</f>
        <v/>
      </c>
      <c r="K76" s="76" t="str">
        <f>IF(J76="","",'Covered Services'!D80)</f>
        <v/>
      </c>
      <c r="L76" s="43" t="str">
        <f t="array" ref="L76">IF(COUNTIF($J$6:$J$207,"?*")&lt;ROW(J76)-5,"",INDEX(J:J,SMALL(IF(J$6:J$207&lt;&gt;"",ROW(J$6:J$207)),ROWS(J$6:J76))))</f>
        <v/>
      </c>
      <c r="M76" s="43" t="str">
        <f t="array" ref="M76">IF(COUNTIF($J$6:$J$207,"?*")&lt;ROW(K76)-5,"",INDEX(K:K,SMALL(IF(K$6:K$207&lt;&gt;"",ROW(K$6:K$207)),ROWS(K$6:K76))))</f>
        <v/>
      </c>
    </row>
    <row r="77" spans="2:13" x14ac:dyDescent="0.25">
      <c r="B77" s="57"/>
      <c r="C77" s="11"/>
      <c r="D77" s="11"/>
      <c r="E77" s="11"/>
      <c r="F77" s="12"/>
      <c r="J77" s="9" t="str">
        <f>IF(AND('Covered Services'!Q81&lt;&gt;1,'Covered Services'!E81="OutPt, IN",'Covered Services'!B81&gt;0),'Covered Services'!B81,"")</f>
        <v/>
      </c>
      <c r="K77" s="76" t="str">
        <f>IF(J77="","",'Covered Services'!D81)</f>
        <v/>
      </c>
      <c r="L77" s="43" t="str">
        <f t="array" ref="L77">IF(COUNTIF($J$6:$J$207,"?*")&lt;ROW(J77)-5,"",INDEX(J:J,SMALL(IF(J$6:J$207&lt;&gt;"",ROW(J$6:J$207)),ROWS(J$6:J77))))</f>
        <v/>
      </c>
      <c r="M77" s="43" t="str">
        <f t="array" ref="M77">IF(COUNTIF($J$6:$J$207,"?*")&lt;ROW(K77)-5,"",INDEX(K:K,SMALL(IF(K$6:K$207&lt;&gt;"",ROW(K$6:K$207)),ROWS(K$6:K77))))</f>
        <v/>
      </c>
    </row>
    <row r="78" spans="2:13" ht="94.5" x14ac:dyDescent="0.25">
      <c r="B78" s="54" t="s">
        <v>21</v>
      </c>
      <c r="C78" s="7" t="s">
        <v>22</v>
      </c>
      <c r="D78" s="7" t="s">
        <v>36</v>
      </c>
      <c r="E78" s="8" t="s">
        <v>28</v>
      </c>
      <c r="F78" s="64" t="s">
        <v>25</v>
      </c>
      <c r="G78" s="51" t="str">
        <f>IF(F79="Threshold Not Met","No such cost sharing shall be applied","")</f>
        <v/>
      </c>
      <c r="J78" s="9" t="str">
        <f>IF(AND('Covered Services'!Q82&lt;&gt;1,'Covered Services'!E82="OutPt, IN",'Covered Services'!B82&gt;0),'Covered Services'!B82,"")</f>
        <v/>
      </c>
      <c r="K78" s="76" t="str">
        <f>IF(J78="","",'Covered Services'!D82)</f>
        <v/>
      </c>
      <c r="L78" s="43" t="str">
        <f t="array" ref="L78">IF(COUNTIF($J$6:$J$207,"?*")&lt;ROW(J78)-5,"",INDEX(J:J,SMALL(IF(J$6:J$207&lt;&gt;"",ROW(J$6:J$207)),ROWS(J$6:J78))))</f>
        <v/>
      </c>
      <c r="M78" s="43" t="str">
        <f t="array" ref="M78">IF(COUNTIF($J$6:$J$207,"?*")&lt;ROW(K78)-5,"",INDEX(K:K,SMALL(IF(K$6:K$207&lt;&gt;"",ROW(K$6:K$207)),ROWS(K$6:K78))))</f>
        <v/>
      </c>
    </row>
    <row r="79" spans="2:13" ht="15.75" x14ac:dyDescent="0.25">
      <c r="B79" s="58" t="e">
        <f t="array" ref="B79">IFERROR(SMALL(IF((COUNTIF($B$78:B78, $E$6:$E$62)=0)*ISNUMBER($E$6:$E$62), $E$6:$E$62, "A"), 1), INDEX($E$6:$E$62, MATCH(SMALL(IF(ISTEXT($E$6:$E$62)*(COUNTIF(B78:$B$78, $E$6:$E$62)=0), COUNTIF($E$6:$E$62, "&lt;"&amp;$E$6:$E$62), ""), 1), IF(ISTEXT($E$6:$E$62), COUNTIF($E$6:$E$62, "&lt;"&amp;$E$6:$E$62), ""), 0)))</f>
        <v>#NUM!</v>
      </c>
      <c r="C79" s="45" t="str">
        <f t="shared" ref="C79:C84" si="7">IF(ISNUMBER(B79),SUMIF($E$6:$E$62,B79,$C$6:$C$62),"")</f>
        <v/>
      </c>
      <c r="D79" s="48" t="str">
        <f t="shared" ref="D79:D84" si="8">IF(ISNUMBER(C79),C79/$C$85,"")</f>
        <v/>
      </c>
      <c r="E79" s="49">
        <f>IF(ISNUMBER(D79),D79,0)</f>
        <v>0</v>
      </c>
      <c r="F79" s="47" t="str">
        <f>IF(AND(E64&gt;0,E66&lt;2/3),"Threshold Not Met",IF(E79&gt;0.5001,"Predominant Level Met","_"))</f>
        <v>_</v>
      </c>
      <c r="J79" s="9" t="str">
        <f>IF(AND('Covered Services'!Q83&lt;&gt;1,'Covered Services'!E83="OutPt, IN",'Covered Services'!B83&gt;0),'Covered Services'!B83,"")</f>
        <v/>
      </c>
      <c r="K79" s="76" t="str">
        <f>IF(J79="","",'Covered Services'!D83)</f>
        <v/>
      </c>
      <c r="L79" s="43" t="str">
        <f t="array" ref="L79">IF(COUNTIF($J$6:$J$207,"?*")&lt;ROW(J79)-5,"",INDEX(J:J,SMALL(IF(J$6:J$207&lt;&gt;"",ROW(J$6:J$207)),ROWS(J$6:J79))))</f>
        <v/>
      </c>
      <c r="M79" s="43" t="str">
        <f t="array" ref="M79">IF(COUNTIF($J$6:$J$207,"?*")&lt;ROW(K79)-5,"",INDEX(K:K,SMALL(IF(K$6:K$207&lt;&gt;"",ROW(K$6:K$207)),ROWS(K$6:K79))))</f>
        <v/>
      </c>
    </row>
    <row r="80" spans="2:13" ht="15.75" x14ac:dyDescent="0.25">
      <c r="B80" s="58" t="e">
        <f t="array" ref="B80">IFERROR(SMALL(IF((COUNTIF($B$78:B79, $E$6:$E$62)=0)*ISNUMBER($E$6:$E$62), $E$6:$E$62, "A"), 1), INDEX($E$6:$E$62, MATCH(SMALL(IF(ISTEXT($E$6:$E$62)*(COUNTIF(B$78:$B79, $E$6:$E$62)=0), COUNTIF($E$6:$E$62, "&lt;"&amp;$E$6:$E$62), ""), 1), IF(ISTEXT($E$6:$E$62), COUNTIF($E$6:$E$62, "&lt;"&amp;$E$6:$E$62), ""), 0)))</f>
        <v>#NUM!</v>
      </c>
      <c r="C80" s="45" t="str">
        <f t="shared" si="7"/>
        <v/>
      </c>
      <c r="D80" s="48" t="str">
        <f t="shared" si="8"/>
        <v/>
      </c>
      <c r="E80" s="49">
        <f>IF(ISNUMBER(D80),SUM(D79:D80),0)</f>
        <v>0</v>
      </c>
      <c r="F80" s="26" t="str">
        <f>IF(OR(F79="Predominant Level Met",F79="Threshold Not Met"),"_",(IF(E80&gt;0.5001,"Predominant Level Met","_")))</f>
        <v>_</v>
      </c>
      <c r="J80" s="9" t="str">
        <f>IF(AND('Covered Services'!Q84&lt;&gt;1,'Covered Services'!E84="OutPt, IN",'Covered Services'!B84&gt;0),'Covered Services'!B84,"")</f>
        <v/>
      </c>
      <c r="K80" s="76" t="str">
        <f>IF(J80="","",'Covered Services'!D84)</f>
        <v/>
      </c>
      <c r="L80" s="43" t="str">
        <f t="array" ref="L80">IF(COUNTIF($J$6:$J$207,"?*")&lt;ROW(J80)-5,"",INDEX(J:J,SMALL(IF(J$6:J$207&lt;&gt;"",ROW(J$6:J$207)),ROWS(J$6:J80))))</f>
        <v/>
      </c>
      <c r="M80" s="43" t="str">
        <f t="array" ref="M80">IF(COUNTIF($J$6:$J$207,"?*")&lt;ROW(K80)-5,"",INDEX(K:K,SMALL(IF(K$6:K$207&lt;&gt;"",ROW(K$6:K$207)),ROWS(K$6:K80))))</f>
        <v/>
      </c>
    </row>
    <row r="81" spans="2:13" ht="15.75" x14ac:dyDescent="0.25">
      <c r="B81" s="58" t="e">
        <f t="array" ref="B81">IFERROR(SMALL(IF((COUNTIF($B$78:B80, $E$6:$E$62)=0)*ISNUMBER($E$6:$E$62), $E$6:$E$62, "A"), 1), INDEX($E$6:$E$62, MATCH(SMALL(IF(ISTEXT($E$6:$E$62)*(COUNTIF(B$78:$B80, $E$6:$E$62)=0), COUNTIF($E$6:$E$62, "&lt;"&amp;$E$6:$E$62), ""), 1), IF(ISTEXT($E$6:$E$62), COUNTIF($E$6:$E$62, "&lt;"&amp;$E$6:$E$62), ""), 0)))</f>
        <v>#NUM!</v>
      </c>
      <c r="C81" s="45" t="str">
        <f t="shared" si="7"/>
        <v/>
      </c>
      <c r="D81" s="48" t="str">
        <f t="shared" si="8"/>
        <v/>
      </c>
      <c r="E81" s="49">
        <f>IF(ISNUMBER(D81),SUM(D79:D81),0)</f>
        <v>0</v>
      </c>
      <c r="F81" s="26" t="str">
        <f>IF(OR(F80="Predominant Level Met",F79="Predominant Level Met",F79="Threshold Not Met"),"_",(IF(E81&gt;0.5001,"Predominant Level Met","_")))</f>
        <v>_</v>
      </c>
      <c r="J81" s="9" t="str">
        <f>IF(AND('Covered Services'!Q85&lt;&gt;1,'Covered Services'!E85="OutPt, IN",'Covered Services'!B85&gt;0),'Covered Services'!B85,"")</f>
        <v/>
      </c>
      <c r="K81" s="76" t="str">
        <f>IF(J81="","",'Covered Services'!D85)</f>
        <v/>
      </c>
      <c r="L81" s="43" t="str">
        <f t="array" ref="L81">IF(COUNTIF($J$6:$J$207,"?*")&lt;ROW(J81)-5,"",INDEX(J:J,SMALL(IF(J$6:J$207&lt;&gt;"",ROW(J$6:J$207)),ROWS(J$6:J81))))</f>
        <v/>
      </c>
      <c r="M81" s="43" t="str">
        <f t="array" ref="M81">IF(COUNTIF($J$6:$J$207,"?*")&lt;ROW(K81)-5,"",INDEX(K:K,SMALL(IF(K$6:K$207&lt;&gt;"",ROW(K$6:K$207)),ROWS(K$6:K81))))</f>
        <v/>
      </c>
    </row>
    <row r="82" spans="2:13" ht="15.75" x14ac:dyDescent="0.25">
      <c r="B82" s="58" t="e">
        <f t="array" ref="B82">IFERROR(SMALL(IF((COUNTIF($B$78:B81, $E$6:$E$62)=0)*ISNUMBER($E$6:$E$62), $E$6:$E$62, "A"), 1), INDEX($E$6:$E$62, MATCH(SMALL(IF(ISTEXT($E$6:$E$62)*(COUNTIF(B$78:$B81, $E$6:$E$62)=0), COUNTIF($E$6:$E$62, "&lt;"&amp;$E$6:$E$62), ""), 1), IF(ISTEXT($E$6:$E$62), COUNTIF($E$6:$E$62, "&lt;"&amp;$E$6:$E$62), ""), 0)))</f>
        <v>#NUM!</v>
      </c>
      <c r="C82" s="45" t="str">
        <f t="shared" si="7"/>
        <v/>
      </c>
      <c r="D82" s="48" t="str">
        <f t="shared" si="8"/>
        <v/>
      </c>
      <c r="E82" s="49">
        <f>IF(ISNUMBER(D82),SUM(D79:D82),0)</f>
        <v>0</v>
      </c>
      <c r="F82" s="26" t="str">
        <f>IF(OR(F81="Predominant Level Met",F80="Predominant Level Met",F79="Predominant Level Met",F79="Threshold Not Met"),"_",(IF(E82&gt;0.5001,"Predominant Level Met","_")))</f>
        <v>_</v>
      </c>
      <c r="J82" s="9" t="str">
        <f>IF(AND('Covered Services'!Q86&lt;&gt;1,'Covered Services'!E86="OutPt, IN",'Covered Services'!B86&gt;0),'Covered Services'!B86,"")</f>
        <v/>
      </c>
      <c r="K82" s="76" t="str">
        <f>IF(J82="","",'Covered Services'!D86)</f>
        <v/>
      </c>
      <c r="L82" s="43" t="str">
        <f t="array" ref="L82">IF(COUNTIF($J$6:$J$207,"?*")&lt;ROW(J82)-5,"",INDEX(J:J,SMALL(IF(J$6:J$207&lt;&gt;"",ROW(J$6:J$207)),ROWS(J$6:J82))))</f>
        <v/>
      </c>
      <c r="M82" s="43" t="str">
        <f t="array" ref="M82">IF(COUNTIF($J$6:$J$207,"?*")&lt;ROW(K82)-5,"",INDEX(K:K,SMALL(IF(K$6:K$207&lt;&gt;"",ROW(K$6:K$207)),ROWS(K$6:K82))))</f>
        <v/>
      </c>
    </row>
    <row r="83" spans="2:13" ht="15.75" x14ac:dyDescent="0.25">
      <c r="B83" s="58" t="e">
        <f t="array" ref="B83">IFERROR(SMALL(IF((COUNTIF($B$78:B82, $E$6:$E$62)=0)*ISNUMBER($E$6:$E$62), $E$6:$E$62, "A"), 1), INDEX($E$6:$E$62, MATCH(SMALL(IF(ISTEXT($E$6:$E$62)*(COUNTIF(B$78:$B82, $E$6:$E$62)=0), COUNTIF($E$6:$E$62, "&lt;"&amp;$E$6:$E$62), ""), 1), IF(ISTEXT($E$6:$E$62), COUNTIF($E$6:$E$62, "&lt;"&amp;$E$6:$E$62), ""), 0)))</f>
        <v>#NUM!</v>
      </c>
      <c r="C83" s="45" t="str">
        <f t="shared" si="7"/>
        <v/>
      </c>
      <c r="D83" s="48" t="str">
        <f t="shared" si="8"/>
        <v/>
      </c>
      <c r="E83" s="49">
        <f>IF(ISNUMBER(D83),SUM(D79:D83),0)</f>
        <v>0</v>
      </c>
      <c r="F83" s="26" t="str">
        <f>IF(OR(F82="Predominant Level Met",F81="Predominant Level Met",F80="Predominant Level Met",F79="Predominant Level Met",F79="Threshold Not Met"),"_",(IF(E83&gt;0.5001,"Predominant Level Met","_")))</f>
        <v>_</v>
      </c>
      <c r="J83" s="9" t="str">
        <f>IF(AND('Covered Services'!Q87&lt;&gt;1,'Covered Services'!E87="OutPt, IN",'Covered Services'!B87&gt;0),'Covered Services'!B87,"")</f>
        <v/>
      </c>
      <c r="K83" s="76" t="str">
        <f>IF(J83="","",'Covered Services'!D87)</f>
        <v/>
      </c>
      <c r="L83" s="43" t="str">
        <f t="array" ref="L83">IF(COUNTIF($J$6:$J$207,"?*")&lt;ROW(J83)-5,"",INDEX(J:J,SMALL(IF(J$6:J$207&lt;&gt;"",ROW(J$6:J$207)),ROWS(J$6:J83))))</f>
        <v/>
      </c>
      <c r="M83" s="43" t="str">
        <f t="array" ref="M83">IF(COUNTIF($J$6:$J$207,"?*")&lt;ROW(K83)-5,"",INDEX(K:K,SMALL(IF(K$6:K$207&lt;&gt;"",ROW(K$6:K$207)),ROWS(K$6:K83))))</f>
        <v/>
      </c>
    </row>
    <row r="84" spans="2:13" ht="16.5" thickBot="1" x14ac:dyDescent="0.3">
      <c r="B84" s="59" t="e">
        <f t="array" ref="B84">IFERROR(SMALL(IF((COUNTIF($B$78:B83, $E$6:$E$62)=0)*ISNUMBER($E$6:$E$62), $E$6:$E$62, "A"), 1), INDEX($E$6:$E$62, MATCH(SMALL(IF(ISTEXT($E$6:$E$62)*(COUNTIF(B$78:$B83, $E$6:$E$62)=0), COUNTIF($E$6:$E$62, "&lt;"&amp;$E$6:$E$62), ""), 1), IF(ISTEXT($E$6:$E$62), COUNTIF($E$6:$E$62, "&lt;"&amp;$E$6:$E$62), ""), 0)))</f>
        <v>#NUM!</v>
      </c>
      <c r="C84" s="45" t="str">
        <f t="shared" si="7"/>
        <v/>
      </c>
      <c r="D84" s="48" t="str">
        <f t="shared" si="8"/>
        <v/>
      </c>
      <c r="E84" s="49">
        <f>IF(ISNUMBER(D84),SUM(D79:D84),0)</f>
        <v>0</v>
      </c>
      <c r="F84" s="26" t="str">
        <f>IF(OR(F83="Predominant Level Met",F82="Predominant Level Met",F81="Predominant Level Met",F80="Predominant Level Met",F79="Predominant Level Met",F79="Threshold Not Met"),"_",(IF(E84&gt;0.5001,"Predominant Level Met","_")))</f>
        <v>_</v>
      </c>
      <c r="J84" s="9" t="str">
        <f>IF(AND('Covered Services'!Q88&lt;&gt;1,'Covered Services'!E88="OutPt, IN",'Covered Services'!B88&gt;0),'Covered Services'!B88,"")</f>
        <v/>
      </c>
      <c r="K84" s="76" t="str">
        <f>IF(J84="","",'Covered Services'!D88)</f>
        <v/>
      </c>
      <c r="L84" s="43" t="str">
        <f t="array" ref="L84">IF(COUNTIF($J$6:$J$207,"?*")&lt;ROW(J84)-5,"",INDEX(J:J,SMALL(IF(J$6:J$207&lt;&gt;"",ROW(J$6:J$207)),ROWS(J$6:J84))))</f>
        <v/>
      </c>
      <c r="M84" s="43" t="str">
        <f t="array" ref="M84">IF(COUNTIF($J$6:$J$207,"?*")&lt;ROW(K84)-5,"",INDEX(K:K,SMALL(IF(K$6:K$207&lt;&gt;"",ROW(K$6:K$207)),ROWS(K$6:K84))))</f>
        <v/>
      </c>
    </row>
    <row r="85" spans="2:13" ht="16.5" thickBot="1" x14ac:dyDescent="0.3">
      <c r="B85" s="56" t="s">
        <v>33</v>
      </c>
      <c r="C85" s="28">
        <f>SUM(C79:C84)</f>
        <v>0</v>
      </c>
      <c r="D85" s="11"/>
      <c r="E85" s="11"/>
      <c r="F85" s="12"/>
      <c r="J85" s="9" t="str">
        <f>IF(AND('Covered Services'!Q89&lt;&gt;1,'Covered Services'!E89="OutPt, IN",'Covered Services'!B89&gt;0),'Covered Services'!B89,"")</f>
        <v/>
      </c>
      <c r="K85" s="76" t="str">
        <f>IF(J85="","",'Covered Services'!D89)</f>
        <v/>
      </c>
      <c r="L85" s="43" t="str">
        <f t="array" ref="L85">IF(COUNTIF($J$6:$J$207,"?*")&lt;ROW(J85)-5,"",INDEX(J:J,SMALL(IF(J$6:J$207&lt;&gt;"",ROW(J$6:J$207)),ROWS(J$6:J85))))</f>
        <v/>
      </c>
      <c r="M85" s="43" t="str">
        <f t="array" ref="M85">IF(COUNTIF($J$6:$J$207,"?*")&lt;ROW(K85)-5,"",INDEX(K:K,SMALL(IF(K$6:K$207&lt;&gt;"",ROW(K$6:K$207)),ROWS(K$6:K85))))</f>
        <v/>
      </c>
    </row>
    <row r="86" spans="2:13" ht="15.75" x14ac:dyDescent="0.25">
      <c r="B86" s="60"/>
      <c r="C86" s="19"/>
      <c r="D86" s="20"/>
      <c r="E86" s="11"/>
      <c r="F86" s="12"/>
      <c r="J86" s="9" t="str">
        <f>IF(AND('Covered Services'!Q90&lt;&gt;1,'Covered Services'!E90="OutPt, IN",'Covered Services'!B90&gt;0),'Covered Services'!B90,"")</f>
        <v/>
      </c>
      <c r="K86" s="76" t="str">
        <f>IF(J86="","",'Covered Services'!D90)</f>
        <v/>
      </c>
      <c r="L86" s="43" t="str">
        <f t="array" ref="L86">IF(COUNTIF($J$6:$J$207,"?*")&lt;ROW(J86)-5,"",INDEX(J:J,SMALL(IF(J$6:J$207&lt;&gt;"",ROW(J$6:J$207)),ROWS(J$6:J86))))</f>
        <v/>
      </c>
      <c r="M86" s="43" t="str">
        <f t="array" ref="M86">IF(COUNTIF($J$6:$J$207,"?*")&lt;ROW(K86)-5,"",INDEX(K:K,SMALL(IF(K$6:K$207&lt;&gt;"",ROW(K$6:K$207)),ROWS(K$6:K86))))</f>
        <v/>
      </c>
    </row>
    <row r="87" spans="2:13" ht="94.5" x14ac:dyDescent="0.25">
      <c r="B87" s="54" t="s">
        <v>23</v>
      </c>
      <c r="C87" s="21" t="s">
        <v>24</v>
      </c>
      <c r="D87" s="7" t="s">
        <v>37</v>
      </c>
      <c r="E87" s="22" t="s">
        <v>28</v>
      </c>
      <c r="F87" s="64" t="s">
        <v>25</v>
      </c>
      <c r="G87" s="51" t="str">
        <f>IF(F88="Threshold Not Met","No such limits shall be applied","")</f>
        <v/>
      </c>
      <c r="J87" s="9" t="str">
        <f>IF(AND('Covered Services'!Q91&lt;&gt;1,'Covered Services'!E91="OutPt, IN",'Covered Services'!B91&gt;0),'Covered Services'!B91,"")</f>
        <v/>
      </c>
      <c r="K87" s="76" t="str">
        <f>IF(J87="","",'Covered Services'!D91)</f>
        <v/>
      </c>
      <c r="L87" s="43" t="str">
        <f t="array" ref="L87">IF(COUNTIF($J$6:$J$207,"?*")&lt;ROW(J87)-5,"",INDEX(J:J,SMALL(IF(J$6:J$207&lt;&gt;"",ROW(J$6:J$207)),ROWS(J$6:J87))))</f>
        <v/>
      </c>
      <c r="M87" s="43" t="str">
        <f t="array" ref="M87">IF(COUNTIF($J$6:$J$207,"?*")&lt;ROW(K87)-5,"",INDEX(K:K,SMALL(IF(K$6:K$207&lt;&gt;"",ROW(K$6:K$207)),ROWS(K$6:K87))))</f>
        <v/>
      </c>
    </row>
    <row r="88" spans="2:13" ht="15.75" x14ac:dyDescent="0.25">
      <c r="B88" s="63" t="e">
        <f t="array" ref="B88">IFERROR(SMALL(IF((COUNTIF($B$87:B87, $G$6:$G$62)=0)*ISNUMBER($G$6:$G$62), $G$6:$G$62, "A"), 1), INDEX($G$6:$G$62, MATCH(SMALL(IF(ISTEXT($G$6:$G$62)*(COUNTIF(B$87:$B87, $G$6:$G$62)=0), COUNTIF($G$6:$G$62, "&lt;"&amp;$G$6:$G$62), ""), 1), IF(ISTEXT($G$6:$G$62), COUNTIF($G$6:$G$62, "&lt;"&amp;$G$6:$G$62), ""), 0)))</f>
        <v>#NUM!</v>
      </c>
      <c r="C88" s="45" t="str">
        <f t="shared" ref="C88:C93" si="9">IF(ISNUMBER(B88),SUMIF($G$6:$G$62,B88,$C$6:$C$62),"")</f>
        <v/>
      </c>
      <c r="D88" s="48" t="str">
        <f>IF(ISNUMBER(C88),C88/$C$94,"")</f>
        <v/>
      </c>
      <c r="E88" s="49">
        <f>IF(ISNUMBER(D88),D88,0)</f>
        <v>0</v>
      </c>
      <c r="F88" s="47" t="str">
        <f>IF(AND(G64&gt;0,G66&lt;2/3),"Threshold Not Met",IF(E88&gt;0.5001,"Predominant Level Met","_"))</f>
        <v>_</v>
      </c>
      <c r="J88" s="9" t="str">
        <f>IF(AND('Covered Services'!Q92&lt;&gt;1,'Covered Services'!E92="OutPt, IN",'Covered Services'!B92&gt;0),'Covered Services'!B92,"")</f>
        <v/>
      </c>
      <c r="K88" s="76" t="str">
        <f>IF(J88="","",'Covered Services'!D92)</f>
        <v/>
      </c>
      <c r="L88" s="43" t="str">
        <f t="array" ref="L88">IF(COUNTIF($J$6:$J$207,"?*")&lt;ROW(J88)-5,"",INDEX(J:J,SMALL(IF(J$6:J$207&lt;&gt;"",ROW(J$6:J$207)),ROWS(J$6:J88))))</f>
        <v/>
      </c>
      <c r="M88" s="43" t="str">
        <f t="array" ref="M88">IF(COUNTIF($J$6:$J$207,"?*")&lt;ROW(K88)-5,"",INDEX(K:K,SMALL(IF(K$6:K$207&lt;&gt;"",ROW(K$6:K$207)),ROWS(K$6:K88))))</f>
        <v/>
      </c>
    </row>
    <row r="89" spans="2:13" ht="15.75" x14ac:dyDescent="0.25">
      <c r="B89" s="63" t="e">
        <f t="array" ref="B89">IFERROR(SMALL(IF((COUNTIF($B$87:B88, $G$6:$G$62)=0)*ISNUMBER($G$6:$G$62), $G$6:$G$62, "A"), 1), INDEX($G$6:$G$62, MATCH(SMALL(IF(ISTEXT($G$6:$G$62)*(COUNTIF(B$87:$B88, $G$6:$G$62)=0), COUNTIF($G$6:$G$62, "&lt;"&amp;$G$6:$G$62), ""), 1), IF(ISTEXT($G$6:$G$62), COUNTIF($G$6:$G$62, "&lt;"&amp;$G$6:$G$62), ""), 0)))</f>
        <v>#NUM!</v>
      </c>
      <c r="C89" s="45" t="str">
        <f t="shared" si="9"/>
        <v/>
      </c>
      <c r="D89" s="48" t="str">
        <f t="shared" ref="D89:D92" si="10">IF(ISNUMBER(C89),C89/$C$94,"")</f>
        <v/>
      </c>
      <c r="E89" s="49">
        <f>IF(ISNUMBER(D89),SUM(D88:D89),0)</f>
        <v>0</v>
      </c>
      <c r="F89" s="26" t="str">
        <f>IF(OR(F88="Predominant Level Met",F88="Threshold Not Met"),"_",(IF(E89&gt;0.5001,"Predominant Level Met","_")))</f>
        <v>_</v>
      </c>
      <c r="J89" s="9" t="str">
        <f>IF(AND('Covered Services'!Q93&lt;&gt;1,'Covered Services'!E93="OutPt, IN",'Covered Services'!B93&gt;0),'Covered Services'!B93,"")</f>
        <v/>
      </c>
      <c r="K89" s="76" t="str">
        <f>IF(J89="","",'Covered Services'!D93)</f>
        <v/>
      </c>
      <c r="L89" s="43" t="str">
        <f t="array" ref="L89">IF(COUNTIF($J$6:$J$207,"?*")&lt;ROW(J89)-5,"",INDEX(J:J,SMALL(IF(J$6:J$207&lt;&gt;"",ROW(J$6:J$207)),ROWS(J$6:J89))))</f>
        <v/>
      </c>
      <c r="M89" s="43" t="str">
        <f t="array" ref="M89">IF(COUNTIF($J$6:$J$207,"?*")&lt;ROW(K89)-5,"",INDEX(K:K,SMALL(IF(K$6:K$207&lt;&gt;"",ROW(K$6:K$207)),ROWS(K$6:K89))))</f>
        <v/>
      </c>
    </row>
    <row r="90" spans="2:13" ht="15.75" x14ac:dyDescent="0.25">
      <c r="B90" s="63" t="e">
        <f t="array" ref="B90">IFERROR(SMALL(IF((COUNTIF($B$87:B89, $G$6:$G$62)=0)*ISNUMBER($G$6:$G$62), $G$6:$G$62, "A"), 1), INDEX($G$6:$G$62, MATCH(SMALL(IF(ISTEXT($G$6:$G$62)*(COUNTIF(B$87:$B89, $G$6:$G$62)=0), COUNTIF($G$6:$G$62, "&lt;"&amp;$G$6:$G$62), ""), 1), IF(ISTEXT($G$6:$G$62), COUNTIF($G$6:$G$62, "&lt;"&amp;$G$6:$G$62), ""), 0)))</f>
        <v>#NUM!</v>
      </c>
      <c r="C90" s="45" t="str">
        <f t="shared" si="9"/>
        <v/>
      </c>
      <c r="D90" s="48" t="str">
        <f t="shared" si="10"/>
        <v/>
      </c>
      <c r="E90" s="49">
        <f>IF(ISNUMBER(D90),SUM(D88:D90),0)</f>
        <v>0</v>
      </c>
      <c r="F90" s="26" t="str">
        <f>IF(OR(F89="Predominant Level Met",F88="Predominant Level Met",F88="Threshold Not Met"),"_",(IF(E90&gt;0.5001,"Predominant Level Met","_")))</f>
        <v>_</v>
      </c>
      <c r="J90" s="9" t="str">
        <f>IF(AND('Covered Services'!Q94&lt;&gt;1,'Covered Services'!E94="OutPt, IN",'Covered Services'!B94&gt;0),'Covered Services'!B94,"")</f>
        <v/>
      </c>
      <c r="K90" s="76" t="str">
        <f>IF(J90="","",'Covered Services'!D94)</f>
        <v/>
      </c>
      <c r="L90" s="43" t="str">
        <f t="array" ref="L90">IF(COUNTIF($J$6:$J$207,"?*")&lt;ROW(J90)-5,"",INDEX(J:J,SMALL(IF(J$6:J$207&lt;&gt;"",ROW(J$6:J$207)),ROWS(J$6:J90))))</f>
        <v/>
      </c>
      <c r="M90" s="43" t="str">
        <f t="array" ref="M90">IF(COUNTIF($J$6:$J$207,"?*")&lt;ROW(K90)-5,"",INDEX(K:K,SMALL(IF(K$6:K$207&lt;&gt;"",ROW(K$6:K$207)),ROWS(K$6:K90))))</f>
        <v/>
      </c>
    </row>
    <row r="91" spans="2:13" ht="15.75" x14ac:dyDescent="0.25">
      <c r="B91" s="63" t="e">
        <f t="array" ref="B91">IFERROR(SMALL(IF((COUNTIF($B$87:B90, $G$6:$G$62)=0)*ISNUMBER($G$6:$G$62), $G$6:$G$62, "A"), 1), INDEX($G$6:$G$62, MATCH(SMALL(IF(ISTEXT($G$6:$G$62)*(COUNTIF(B$87:$B90, $G$6:$G$62)=0), COUNTIF($G$6:$G$62, "&lt;"&amp;$G$6:$G$62), ""), 1), IF(ISTEXT($G$6:$G$62), COUNTIF($G$6:$G$62, "&lt;"&amp;$G$6:$G$62), ""), 0)))</f>
        <v>#NUM!</v>
      </c>
      <c r="C91" s="45" t="str">
        <f t="shared" si="9"/>
        <v/>
      </c>
      <c r="D91" s="48" t="str">
        <f t="shared" si="10"/>
        <v/>
      </c>
      <c r="E91" s="49">
        <f>IF(ISNUMBER(D91),SUM(D88:D91),0)</f>
        <v>0</v>
      </c>
      <c r="F91" s="26" t="str">
        <f>IF(OR(F90="Predominant Level Met",F89="Predominant Level Met",F88="Predominant Level Met",F88="Threshold Not Met"),"_",(IF(E91&gt;0.5001,"Predominant Level Met","_")))</f>
        <v>_</v>
      </c>
      <c r="J91" s="9" t="str">
        <f>IF(AND('Covered Services'!Q95&lt;&gt;1,'Covered Services'!E95="OutPt, IN",'Covered Services'!B95&gt;0),'Covered Services'!B95,"")</f>
        <v/>
      </c>
      <c r="K91" s="76" t="str">
        <f>IF(J91="","",'Covered Services'!D95)</f>
        <v/>
      </c>
      <c r="L91" s="43" t="str">
        <f t="array" ref="L91">IF(COUNTIF($J$6:$J$207,"?*")&lt;ROW(J91)-5,"",INDEX(J:J,SMALL(IF(J$6:J$207&lt;&gt;"",ROW(J$6:J$207)),ROWS(J$6:J91))))</f>
        <v/>
      </c>
      <c r="M91" s="43" t="str">
        <f t="array" ref="M91">IF(COUNTIF($J$6:$J$207,"?*")&lt;ROW(K91)-5,"",INDEX(K:K,SMALL(IF(K$6:K$207&lt;&gt;"",ROW(K$6:K$207)),ROWS(K$6:K91))))</f>
        <v/>
      </c>
    </row>
    <row r="92" spans="2:13" ht="15.75" x14ac:dyDescent="0.25">
      <c r="B92" s="63" t="e">
        <f t="array" ref="B92">IFERROR(SMALL(IF((COUNTIF($B$87:B91, $G$6:$G$62)=0)*ISNUMBER($G$6:$G$62), $G$6:$G$62, "A"), 1), INDEX($G$6:$G$62, MATCH(SMALL(IF(ISTEXT($G$6:$G$62)*(COUNTIF(B$87:$B91, $G$6:$G$62)=0), COUNTIF($G$6:$G$62, "&lt;"&amp;$G$6:$G$62), ""), 1), IF(ISTEXT($G$6:$G$62), COUNTIF($G$6:$G$62, "&lt;"&amp;$G$6:$G$62), ""), 0)))</f>
        <v>#NUM!</v>
      </c>
      <c r="C92" s="45" t="str">
        <f t="shared" si="9"/>
        <v/>
      </c>
      <c r="D92" s="48" t="str">
        <f t="shared" si="10"/>
        <v/>
      </c>
      <c r="E92" s="49">
        <f>IF(ISNUMBER(D92),SUM(D88:D92),0)</f>
        <v>0</v>
      </c>
      <c r="F92" s="26" t="str">
        <f>IF(OR(F91="Predominant Level Met",F90="Predominant Level Met",F89="Predominant Level Met",F88="Predominant Level Met",F88="Threshold Not Met"),"_",(IF(E92&gt;0.5001,"Predominant Level Met","_")))</f>
        <v>_</v>
      </c>
      <c r="J92" s="9" t="str">
        <f>IF(AND('Covered Services'!Q96&lt;&gt;1,'Covered Services'!E96="OutPt, IN",'Covered Services'!B96&gt;0),'Covered Services'!B96,"")</f>
        <v/>
      </c>
      <c r="K92" s="76" t="str">
        <f>IF(J92="","",'Covered Services'!D96)</f>
        <v/>
      </c>
      <c r="L92" s="43" t="str">
        <f t="array" ref="L92">IF(COUNTIF($J$6:$J$207,"?*")&lt;ROW(J92)-5,"",INDEX(J:J,SMALL(IF(J$6:J$207&lt;&gt;"",ROW(J$6:J$207)),ROWS(J$6:J92))))</f>
        <v/>
      </c>
      <c r="M92" s="43" t="str">
        <f t="array" ref="M92">IF(COUNTIF($J$6:$J$207,"?*")&lt;ROW(K92)-5,"",INDEX(K:K,SMALL(IF(K$6:K$207&lt;&gt;"",ROW(K$6:K$207)),ROWS(K$6:K92))))</f>
        <v/>
      </c>
    </row>
    <row r="93" spans="2:13" ht="16.5" thickBot="1" x14ac:dyDescent="0.3">
      <c r="B93" s="63" t="e">
        <f t="array" ref="B93">IFERROR(SMALL(IF((COUNTIF($B$87:B92, $G$6:$G$62)=0)*ISNUMBER($G$6:$G$62), $G$6:$G$62, "A"), 1), INDEX($G$6:$G$62, MATCH(SMALL(IF(ISTEXT($G$6:$G$62)*(COUNTIF(B$87:$B92, $G$6:$G$62)=0), COUNTIF($G$6:$G$62, "&lt;"&amp;$G$6:$G$62), ""), 1), IF(ISTEXT($G$6:$G$62), COUNTIF($G$6:$G$62, "&lt;"&amp;$G$6:$G$62), ""), 0)))</f>
        <v>#NUM!</v>
      </c>
      <c r="C93" s="45" t="str">
        <f t="shared" si="9"/>
        <v/>
      </c>
      <c r="D93" s="48" t="str">
        <f>IF(ISNUMBER(C93),C93/$C$94,"")</f>
        <v/>
      </c>
      <c r="E93" s="49">
        <f>IF(ISNUMBER(D93),SUM(D88:D93),0)</f>
        <v>0</v>
      </c>
      <c r="F93" s="26" t="str">
        <f>IF(OR(F92="Predominant Level Met",F91="Predominant Level Met",F90="Predominant Level Met",F89="Predominant Level Met",F88="Predominant Level Met",F88="Threshold Not Met"),"_",(IF(E93&gt;0.5001,"Predominant Level Met","_")))</f>
        <v>_</v>
      </c>
      <c r="J93" s="9" t="str">
        <f>IF(AND('Covered Services'!Q97&lt;&gt;1,'Covered Services'!E97="OutPt, IN",'Covered Services'!B97&gt;0),'Covered Services'!B97,"")</f>
        <v/>
      </c>
      <c r="K93" s="76" t="str">
        <f>IF(J93="","",'Covered Services'!D97)</f>
        <v/>
      </c>
      <c r="L93" s="43" t="str">
        <f t="array" ref="L93">IF(COUNTIF($J$6:$J$207,"?*")&lt;ROW(J93)-5,"",INDEX(J:J,SMALL(IF(J$6:J$207&lt;&gt;"",ROW(J$6:J$207)),ROWS(J$6:J93))))</f>
        <v/>
      </c>
      <c r="M93" s="43" t="str">
        <f t="array" ref="M93">IF(COUNTIF($J$6:$J$207,"?*")&lt;ROW(K93)-5,"",INDEX(K:K,SMALL(IF(K$6:K$207&lt;&gt;"",ROW(K$6:K$207)),ROWS(K$6:K93))))</f>
        <v/>
      </c>
    </row>
    <row r="94" spans="2:13" ht="16.5" thickBot="1" x14ac:dyDescent="0.3">
      <c r="B94" s="56" t="s">
        <v>34</v>
      </c>
      <c r="C94" s="28">
        <f>SUM(C88:C93)</f>
        <v>0</v>
      </c>
      <c r="D94" s="11"/>
      <c r="E94" s="11"/>
      <c r="F94" s="12"/>
      <c r="J94" s="9" t="str">
        <f>IF(AND('Covered Services'!Q98&lt;&gt;1,'Covered Services'!E98="OutPt, IN",'Covered Services'!B98&gt;0),'Covered Services'!B98,"")</f>
        <v/>
      </c>
      <c r="K94" s="76" t="str">
        <f>IF(J94="","",'Covered Services'!D98)</f>
        <v/>
      </c>
      <c r="L94" s="43" t="str">
        <f t="array" ref="L94">IF(COUNTIF($J$6:$J$207,"?*")&lt;ROW(J94)-5,"",INDEX(J:J,SMALL(IF(J$6:J$207&lt;&gt;"",ROW(J$6:J$207)),ROWS(J$6:J94))))</f>
        <v/>
      </c>
      <c r="M94" s="43" t="str">
        <f t="array" ref="M94">IF(COUNTIF($J$6:$J$207,"?*")&lt;ROW(K94)-5,"",INDEX(K:K,SMALL(IF(K$6:K$207&lt;&gt;"",ROW(K$6:K$207)),ROWS(K$6:K94))))</f>
        <v/>
      </c>
    </row>
    <row r="95" spans="2:13" ht="15.75" x14ac:dyDescent="0.25">
      <c r="B95" s="60"/>
      <c r="C95" s="19"/>
      <c r="D95" s="20"/>
      <c r="E95" s="20"/>
      <c r="F95" s="25"/>
      <c r="J95" s="9" t="str">
        <f>IF(AND('Covered Services'!Q99&lt;&gt;1,'Covered Services'!E99="OutPt, IN",'Covered Services'!B99&gt;0),'Covered Services'!B99,"")</f>
        <v/>
      </c>
      <c r="K95" s="76" t="str">
        <f>IF(J95="","",'Covered Services'!D99)</f>
        <v/>
      </c>
      <c r="L95" s="43" t="str">
        <f t="array" ref="L95">IF(COUNTIF($J$6:$J$207,"?*")&lt;ROW(J95)-5,"",INDEX(J:J,SMALL(IF(J$6:J$207&lt;&gt;"",ROW(J$6:J$207)),ROWS(J$6:J95))))</f>
        <v/>
      </c>
      <c r="M95" s="43" t="str">
        <f t="array" ref="M95">IF(COUNTIF($J$6:$J$207,"?*")&lt;ROW(K95)-5,"",INDEX(K:K,SMALL(IF(K$6:K$207&lt;&gt;"",ROW(K$6:K$207)),ROWS(K$6:K95))))</f>
        <v/>
      </c>
    </row>
    <row r="96" spans="2:13" ht="94.5" x14ac:dyDescent="0.25">
      <c r="B96" s="54" t="s">
        <v>26</v>
      </c>
      <c r="C96" s="7" t="s">
        <v>27</v>
      </c>
      <c r="D96" s="7" t="s">
        <v>38</v>
      </c>
      <c r="E96" s="8" t="s">
        <v>28</v>
      </c>
      <c r="F96" s="64" t="s">
        <v>25</v>
      </c>
      <c r="G96" s="51" t="str">
        <f>IF(F97="Threshold Not Met","No such limits shall be applied","")</f>
        <v/>
      </c>
      <c r="J96" s="9" t="str">
        <f>IF(AND('Covered Services'!Q100&lt;&gt;1,'Covered Services'!E100="OutPt, IN",'Covered Services'!B100&gt;0),'Covered Services'!B100,"")</f>
        <v/>
      </c>
      <c r="K96" s="76" t="str">
        <f>IF(J96="","",'Covered Services'!D100)</f>
        <v/>
      </c>
      <c r="L96" s="43" t="str">
        <f t="array" ref="L96">IF(COUNTIF($J$6:$J$207,"?*")&lt;ROW(J96)-5,"",INDEX(J:J,SMALL(IF(J$6:J$207&lt;&gt;"",ROW(J$6:J$207)),ROWS(J$6:J96))))</f>
        <v/>
      </c>
      <c r="M96" s="43" t="str">
        <f t="array" ref="M96">IF(COUNTIF($J$6:$J$207,"?*")&lt;ROW(K96)-5,"",INDEX(K:K,SMALL(IF(K$6:K$207&lt;&gt;"",ROW(K$6:K$207)),ROWS(K$6:K96))))</f>
        <v/>
      </c>
    </row>
    <row r="97" spans="2:13" ht="15.75" x14ac:dyDescent="0.25">
      <c r="B97" s="63" t="e">
        <f t="array" ref="B97">IFERROR(SMALL(IF((COUNTIF($B$96:B96, $H$6:$H$62)=0)*ISNUMBER($H$6:$H$62), $H$6:$H$62, "A"), 1), INDEX($H$6:$H$62, MATCH(SMALL(IF(ISTEXT($H$6:$H$62)*(COUNTIF(B$96:$B96, $H$6:$H$62)=0), COUNTIF($H$6:$H$62, "&lt;"&amp;$H$6:$H$62), ""), 1), IF(ISTEXT($H$6:$H$62), COUNTIF($H$6:$H$62, "&lt;"&amp;$H$6:$H$62), ""), 0)))</f>
        <v>#NUM!</v>
      </c>
      <c r="C97" s="45" t="str">
        <f t="shared" ref="C97:C102" si="11">IF(ISNUMBER(B97),SUMIF($H$6:$H$62,B97,$C$6:$C$62),"")</f>
        <v/>
      </c>
      <c r="D97" s="48" t="str">
        <f t="shared" ref="D97:D102" si="12">IF(ISNUMBER(C97),C97/$C$103,"")</f>
        <v/>
      </c>
      <c r="E97" s="49">
        <f>IF(ISNUMBER(D97),D97,0)</f>
        <v>0</v>
      </c>
      <c r="F97" s="47" t="str">
        <f>IF(AND(H64&gt;0,H66&lt;2/3),"Threshold Not Met",IF(E97&gt;0.5001,"Predominant Level Met","_"))</f>
        <v>_</v>
      </c>
      <c r="J97" s="9" t="str">
        <f>IF(AND('Covered Services'!Q101&lt;&gt;1,'Covered Services'!E101="OutPt, IN",'Covered Services'!B101&gt;0),'Covered Services'!B101,"")</f>
        <v/>
      </c>
      <c r="K97" s="76" t="str">
        <f>IF(J97="","",'Covered Services'!D101)</f>
        <v/>
      </c>
      <c r="L97" s="43" t="str">
        <f t="array" ref="L97">IF(COUNTIF($J$6:$J$207,"?*")&lt;ROW(J97)-5,"",INDEX(J:J,SMALL(IF(J$6:J$207&lt;&gt;"",ROW(J$6:J$207)),ROWS(J$6:J97))))</f>
        <v/>
      </c>
      <c r="M97" s="43" t="str">
        <f t="array" ref="M97">IF(COUNTIF($J$6:$J$207,"?*")&lt;ROW(K97)-5,"",INDEX(K:K,SMALL(IF(K$6:K$207&lt;&gt;"",ROW(K$6:K$207)),ROWS(K$6:K97))))</f>
        <v/>
      </c>
    </row>
    <row r="98" spans="2:13" ht="15.75" x14ac:dyDescent="0.25">
      <c r="B98" s="63" t="e">
        <f t="array" ref="B98">IFERROR(SMALL(IF((COUNTIF($B$96:B97, $H$6:$H$62)=0)*ISNUMBER($H$6:$H$62), $H$6:$H$62, "A"), 1), INDEX($H$6:$H$62, MATCH(SMALL(IF(ISTEXT($H$6:$H$62)*(COUNTIF(B$96:$B97, $H$6:$H$62)=0), COUNTIF($H$6:$H$62, "&lt;"&amp;$H$6:$H$62), ""), 1), IF(ISTEXT($H$6:$H$62), COUNTIF($H$6:$H$62, "&lt;"&amp;$H$6:$H$62), ""), 0)))</f>
        <v>#NUM!</v>
      </c>
      <c r="C98" s="45" t="str">
        <f t="shared" si="11"/>
        <v/>
      </c>
      <c r="D98" s="48" t="str">
        <f t="shared" si="12"/>
        <v/>
      </c>
      <c r="E98" s="49">
        <f>IF(ISNUMBER(D98),SUM(D97:D98),0)</f>
        <v>0</v>
      </c>
      <c r="F98" s="26" t="str">
        <f>IF(OR(F97="Predominant Level Met",F97="Threshold Not Met"),"_",(IF(E98&gt;0.5001,"Predominant Level Met","_")))</f>
        <v>_</v>
      </c>
      <c r="J98" s="9" t="str">
        <f>IF(AND('Covered Services'!Q102&lt;&gt;1,'Covered Services'!E102="OutPt, IN",'Covered Services'!B102&gt;0),'Covered Services'!B102,"")</f>
        <v/>
      </c>
      <c r="K98" s="76" t="str">
        <f>IF(J98="","",'Covered Services'!D102)</f>
        <v/>
      </c>
      <c r="L98" s="43" t="str">
        <f t="array" ref="L98">IF(COUNTIF($J$6:$J$207,"?*")&lt;ROW(J98)-5,"",INDEX(J:J,SMALL(IF(J$6:J$207&lt;&gt;"",ROW(J$6:J$207)),ROWS(J$6:J98))))</f>
        <v/>
      </c>
      <c r="M98" s="43" t="str">
        <f t="array" ref="M98">IF(COUNTIF($J$6:$J$207,"?*")&lt;ROW(K98)-5,"",INDEX(K:K,SMALL(IF(K$6:K$207&lt;&gt;"",ROW(K$6:K$207)),ROWS(K$6:K98))))</f>
        <v/>
      </c>
    </row>
    <row r="99" spans="2:13" ht="15.75" x14ac:dyDescent="0.25">
      <c r="B99" s="63" t="e">
        <f t="array" ref="B99">IFERROR(SMALL(IF((COUNTIF($B$96:B98, $H$6:$H$62)=0)*ISNUMBER($H$6:$H$62), $H$6:$H$62, "A"), 1), INDEX($H$6:$H$62, MATCH(SMALL(IF(ISTEXT($H$6:$H$62)*(COUNTIF(B$96:$B98, $H$6:$H$62)=0), COUNTIF($H$6:$H$62, "&lt;"&amp;$H$6:$H$62), ""), 1), IF(ISTEXT($H$6:$H$62), COUNTIF($H$6:$H$62, "&lt;"&amp;$H$6:$H$62), ""), 0)))</f>
        <v>#NUM!</v>
      </c>
      <c r="C99" s="45" t="str">
        <f t="shared" si="11"/>
        <v/>
      </c>
      <c r="D99" s="48" t="str">
        <f t="shared" si="12"/>
        <v/>
      </c>
      <c r="E99" s="49">
        <f>IF(ISNUMBER(D99),SUM(D97:D99),0)</f>
        <v>0</v>
      </c>
      <c r="F99" s="26" t="str">
        <f>IF(OR(F98="Predominant Level Met",F97="Predominant Level Met",F97="Threshold Not Met"),"_",(IF(E99&gt;0.5001,"Predominant Level Met","_")))</f>
        <v>_</v>
      </c>
      <c r="J99" s="9" t="str">
        <f>IF(AND('Covered Services'!Q103&lt;&gt;1,'Covered Services'!E103="OutPt, IN",'Covered Services'!B103&gt;0),'Covered Services'!B103,"")</f>
        <v/>
      </c>
      <c r="K99" s="76" t="str">
        <f>IF(J99="","",'Covered Services'!D103)</f>
        <v/>
      </c>
      <c r="L99" s="43" t="str">
        <f t="array" ref="L99">IF(COUNTIF($J$6:$J$207,"?*")&lt;ROW(J99)-5,"",INDEX(J:J,SMALL(IF(J$6:J$207&lt;&gt;"",ROW(J$6:J$207)),ROWS(J$6:J99))))</f>
        <v/>
      </c>
      <c r="M99" s="43" t="str">
        <f t="array" ref="M99">IF(COUNTIF($J$6:$J$207,"?*")&lt;ROW(K99)-5,"",INDEX(K:K,SMALL(IF(K$6:K$207&lt;&gt;"",ROW(K$6:K$207)),ROWS(K$6:K99))))</f>
        <v/>
      </c>
    </row>
    <row r="100" spans="2:13" ht="15.75" x14ac:dyDescent="0.25">
      <c r="B100" s="63" t="e">
        <f t="array" ref="B100">IFERROR(SMALL(IF((COUNTIF($B$96:B99, $H$6:$H$62)=0)*ISNUMBER($H$6:$H$62), $H$6:$H$62, "A"), 1), INDEX($H$6:$H$62, MATCH(SMALL(IF(ISTEXT($H$6:$H$62)*(COUNTIF(B$96:$B99, $H$6:$H$62)=0), COUNTIF($H$6:$H$62, "&lt;"&amp;$H$6:$H$62), ""), 1), IF(ISTEXT($H$6:$H$62), COUNTIF($H$6:$H$62, "&lt;"&amp;$H$6:$H$62), ""), 0)))</f>
        <v>#NUM!</v>
      </c>
      <c r="C100" s="45" t="str">
        <f t="shared" si="11"/>
        <v/>
      </c>
      <c r="D100" s="48" t="str">
        <f t="shared" si="12"/>
        <v/>
      </c>
      <c r="E100" s="49">
        <f>IF(ISNUMBER(D100),SUM(D97:D100),0)</f>
        <v>0</v>
      </c>
      <c r="F100" s="26" t="str">
        <f>IF(OR(F99="Predominant Level Met",F98="Predominant Level Met",F97="Predominant Level Met",F97="Threshold Not Met"),"_",(IF(E100&gt;0.5001,"Predominant Level Met","_")))</f>
        <v>_</v>
      </c>
      <c r="J100" s="9" t="str">
        <f>IF(AND('Covered Services'!Q104&lt;&gt;1,'Covered Services'!E104="OutPt, IN",'Covered Services'!B104&gt;0),'Covered Services'!B104,"")</f>
        <v/>
      </c>
      <c r="K100" s="76" t="str">
        <f>IF(J100="","",'Covered Services'!D104)</f>
        <v/>
      </c>
      <c r="L100" s="43" t="str">
        <f t="array" ref="L100">IF(COUNTIF($J$6:$J$207,"?*")&lt;ROW(J100)-5,"",INDEX(J:J,SMALL(IF(J$6:J$207&lt;&gt;"",ROW(J$6:J$207)),ROWS(J$6:J100))))</f>
        <v/>
      </c>
      <c r="M100" s="43" t="str">
        <f t="array" ref="M100">IF(COUNTIF($J$6:$J$207,"?*")&lt;ROW(K100)-5,"",INDEX(K:K,SMALL(IF(K$6:K$207&lt;&gt;"",ROW(K$6:K$207)),ROWS(K$6:K100))))</f>
        <v/>
      </c>
    </row>
    <row r="101" spans="2:13" ht="15.75" x14ac:dyDescent="0.25">
      <c r="B101" s="63" t="e">
        <f t="array" ref="B101">IFERROR(SMALL(IF((COUNTIF($B$96:B100, $H$6:$H$62)=0)*ISNUMBER($H$6:$H$62), $H$6:$H$62, "A"), 1), INDEX($H$6:$H$62, MATCH(SMALL(IF(ISTEXT($H$6:$H$62)*(COUNTIF(B$96:$B100, $H$6:$H$62)=0), COUNTIF($H$6:$H$62, "&lt;"&amp;$H$6:$H$62), ""), 1), IF(ISTEXT($H$6:$H$62), COUNTIF($H$6:$H$62, "&lt;"&amp;$H$6:$H$62), ""), 0)))</f>
        <v>#NUM!</v>
      </c>
      <c r="C101" s="45" t="str">
        <f t="shared" si="11"/>
        <v/>
      </c>
      <c r="D101" s="48" t="str">
        <f t="shared" si="12"/>
        <v/>
      </c>
      <c r="E101" s="49">
        <f>IF(ISNUMBER(D101),SUM(D97:D101),0)</f>
        <v>0</v>
      </c>
      <c r="F101" s="26" t="str">
        <f>IF(OR(F100="Predominant Level Met",F99="Predominant Level Met",F98="Predominant Level Met",F97="Predominant Level Met",F97="Threshold Not Met"),"_",(IF(E101&gt;0.5001,"Predominant Level Met","_")))</f>
        <v>_</v>
      </c>
      <c r="J101" s="9" t="str">
        <f>IF(AND('Covered Services'!Q105&lt;&gt;1,'Covered Services'!E105="OutPt, IN",'Covered Services'!B105&gt;0),'Covered Services'!B105,"")</f>
        <v/>
      </c>
      <c r="K101" s="76" t="str">
        <f>IF(J101="","",'Covered Services'!D105)</f>
        <v/>
      </c>
      <c r="L101" s="43" t="str">
        <f t="array" ref="L101">IF(COUNTIF($J$6:$J$207,"?*")&lt;ROW(J101)-5,"",INDEX(J:J,SMALL(IF(J$6:J$207&lt;&gt;"",ROW(J$6:J$207)),ROWS(J$6:J101))))</f>
        <v/>
      </c>
      <c r="M101" s="43" t="str">
        <f t="array" ref="M101">IF(COUNTIF($J$6:$J$207,"?*")&lt;ROW(K101)-5,"",INDEX(K:K,SMALL(IF(K$6:K$207&lt;&gt;"",ROW(K$6:K$207)),ROWS(K$6:K101))))</f>
        <v/>
      </c>
    </row>
    <row r="102" spans="2:13" ht="15.75" x14ac:dyDescent="0.25">
      <c r="B102" s="63" t="e">
        <f t="array" ref="B102">IFERROR(SMALL(IF((COUNTIF($B$96:B101, $H$6:$H$62)=0)*ISNUMBER($H$6:$H$62), $H$6:$H$62, "A"), 1), INDEX($H$6:$H$62, MATCH(SMALL(IF(ISTEXT($H$6:$H$62)*(COUNTIF(B$96:$B101, $H$6:$H$62)=0), COUNTIF($H$6:$H$62, "&lt;"&amp;$H$6:$H$62), ""), 1), IF(ISTEXT($H$6:$H$62), COUNTIF($H$6:$H$62, "&lt;"&amp;$H$6:$H$62), ""), 0)))</f>
        <v>#NUM!</v>
      </c>
      <c r="C102" s="45" t="str">
        <f t="shared" si="11"/>
        <v/>
      </c>
      <c r="D102" s="48" t="str">
        <f t="shared" si="12"/>
        <v/>
      </c>
      <c r="E102" s="49">
        <f>IF(ISNUMBER(D102),SUM(D97:D102),0)</f>
        <v>0</v>
      </c>
      <c r="F102" s="26" t="str">
        <f>IF(OR(F101="Predominant Level Met",F100="Predominant Level Met",F99="Predominant Level Met",F98="Predominant Level Met",F97="Predominant Level Met",F97="Threshold Not Met"),"_",(IF(E102&gt;0.5001,"Predominant Level Met","_")))</f>
        <v>_</v>
      </c>
      <c r="J102" s="9" t="str">
        <f>IF(AND('Covered Services'!Q106&lt;&gt;1,'Covered Services'!E106="OutPt, IN",'Covered Services'!B106&gt;0),'Covered Services'!B106,"")</f>
        <v/>
      </c>
      <c r="K102" s="76" t="str">
        <f>IF(J102="","",'Covered Services'!D106)</f>
        <v/>
      </c>
      <c r="L102" s="43" t="str">
        <f t="array" ref="L102">IF(COUNTIF($J$6:$J$207,"?*")&lt;ROW(J102)-5,"",INDEX(J:J,SMALL(IF(J$6:J$207&lt;&gt;"",ROW(J$6:J$207)),ROWS(J$6:J102))))</f>
        <v/>
      </c>
      <c r="M102" s="43" t="str">
        <f t="array" ref="M102">IF(COUNTIF($J$6:$J$207,"?*")&lt;ROW(K102)-5,"",INDEX(K:K,SMALL(IF(K$6:K$207&lt;&gt;"",ROW(K$6:K$207)),ROWS(K$6:K102))))</f>
        <v/>
      </c>
    </row>
    <row r="103" spans="2:13" ht="16.5" thickBot="1" x14ac:dyDescent="0.3">
      <c r="B103" s="61" t="s">
        <v>35</v>
      </c>
      <c r="C103" s="30">
        <f>SUM(C97:C102)</f>
        <v>0</v>
      </c>
      <c r="D103" s="11"/>
      <c r="E103" s="11"/>
      <c r="F103" s="12"/>
      <c r="J103" s="9" t="str">
        <f>IF(AND('Covered Services'!Q107&lt;&gt;1,'Covered Services'!E107="OutPt, IN",'Covered Services'!B107&gt;0),'Covered Services'!B107,"")</f>
        <v/>
      </c>
      <c r="K103" s="76" t="str">
        <f>IF(J103="","",'Covered Services'!D107)</f>
        <v/>
      </c>
      <c r="L103" s="43" t="str">
        <f t="array" ref="L103">IF(COUNTIF($J$6:$J$207,"?*")&lt;ROW(J103)-5,"",INDEX(J:J,SMALL(IF(J$6:J$207&lt;&gt;"",ROW(J$6:J$207)),ROWS(J$6:J103))))</f>
        <v/>
      </c>
      <c r="M103" s="43" t="str">
        <f t="array" ref="M103">IF(COUNTIF($J$6:$J$207,"?*")&lt;ROW(K103)-5,"",INDEX(K:K,SMALL(IF(K$6:K$207&lt;&gt;"",ROW(K$6:K$207)),ROWS(K$6:K103))))</f>
        <v/>
      </c>
    </row>
    <row r="104" spans="2:13" ht="16.5" thickBot="1" x14ac:dyDescent="0.3">
      <c r="B104" s="62"/>
      <c r="C104" s="27"/>
      <c r="D104" s="16"/>
      <c r="E104" s="16"/>
      <c r="F104" s="17"/>
      <c r="J104" s="9" t="str">
        <f>IF(AND('Covered Services'!Q108&lt;&gt;1,'Covered Services'!E108="OutPt, IN",'Covered Services'!B108&gt;0),'Covered Services'!B108,"")</f>
        <v/>
      </c>
      <c r="K104" s="76" t="str">
        <f>IF(J104="","",'Covered Services'!D108)</f>
        <v/>
      </c>
      <c r="L104" s="43" t="str">
        <f t="array" ref="L104">IF(COUNTIF($J$6:$J$207,"?*")&lt;ROW(J104)-5,"",INDEX(J:J,SMALL(IF(J$6:J$207&lt;&gt;"",ROW(J$6:J$207)),ROWS(J$6:J104))))</f>
        <v/>
      </c>
      <c r="M104" s="43" t="str">
        <f t="array" ref="M104">IF(COUNTIF($J$6:$J$207,"?*")&lt;ROW(K104)-5,"",INDEX(K:K,SMALL(IF(K$6:K$207&lt;&gt;"",ROW(K$6:K$207)),ROWS(K$6:K104))))</f>
        <v/>
      </c>
    </row>
    <row r="105" spans="2:13" x14ac:dyDescent="0.25">
      <c r="B105" s="11"/>
      <c r="C105" s="11"/>
      <c r="D105" s="11"/>
      <c r="E105" s="11"/>
      <c r="F105" s="11"/>
      <c r="J105" s="9" t="str">
        <f>IF(AND('Covered Services'!Q109&lt;&gt;1,'Covered Services'!E109="OutPt, IN",'Covered Services'!B109&gt;0),'Covered Services'!B109,"")</f>
        <v/>
      </c>
      <c r="K105" s="76" t="str">
        <f>IF(J105="","",'Covered Services'!D109)</f>
        <v/>
      </c>
      <c r="L105" s="43" t="str">
        <f t="array" ref="L105">IF(COUNTIF($J$6:$J$207,"?*")&lt;ROW(J105)-5,"",INDEX(J:J,SMALL(IF(J$6:J$207&lt;&gt;"",ROW(J$6:J$207)),ROWS(J$6:J105))))</f>
        <v/>
      </c>
      <c r="M105" s="43" t="str">
        <f t="array" ref="M105">IF(COUNTIF($J$6:$J$207,"?*")&lt;ROW(K105)-5,"",INDEX(K:K,SMALL(IF(K$6:K$207&lt;&gt;"",ROW(K$6:K$207)),ROWS(K$6:K105))))</f>
        <v/>
      </c>
    </row>
    <row r="106" spans="2:13" x14ac:dyDescent="0.25">
      <c r="B106" s="11"/>
      <c r="C106" s="11"/>
      <c r="D106" s="11"/>
      <c r="E106" s="11"/>
      <c r="F106" s="11"/>
      <c r="J106" s="9" t="str">
        <f>IF(AND('Covered Services'!Q110&lt;&gt;1,'Covered Services'!E110="OutPt, IN",'Covered Services'!B110&gt;0),'Covered Services'!B110,"")</f>
        <v/>
      </c>
      <c r="K106" s="76" t="str">
        <f>IF(J106="","",'Covered Services'!D110)</f>
        <v/>
      </c>
      <c r="L106" s="43" t="str">
        <f t="array" ref="L106">IF(COUNTIF($J$6:$J$207,"?*")&lt;ROW(J106)-5,"",INDEX(J:J,SMALL(IF(J$6:J$207&lt;&gt;"",ROW(J$6:J$207)),ROWS(J$6:J106))))</f>
        <v/>
      </c>
      <c r="M106" s="43" t="str">
        <f t="array" ref="M106">IF(COUNTIF($J$6:$J$207,"?*")&lt;ROW(K106)-5,"",INDEX(K:K,SMALL(IF(K$6:K$207&lt;&gt;"",ROW(K$6:K$207)),ROWS(K$6:K106))))</f>
        <v/>
      </c>
    </row>
    <row r="107" spans="2:13" x14ac:dyDescent="0.25">
      <c r="B107" s="11"/>
      <c r="C107" s="11"/>
      <c r="D107" s="11"/>
      <c r="E107" s="11"/>
      <c r="F107" s="11"/>
      <c r="J107" s="9" t="str">
        <f>IF(AND('Covered Services'!Q111&lt;&gt;1,'Covered Services'!E111="OutPt, IN",'Covered Services'!B111&gt;0),'Covered Services'!B111,"")</f>
        <v/>
      </c>
      <c r="K107" s="76" t="str">
        <f>IF(J107="","",'Covered Services'!D111)</f>
        <v/>
      </c>
      <c r="L107" s="43" t="str">
        <f t="array" ref="L107">IF(COUNTIF($J$6:$J$207,"?*")&lt;ROW(J107)-5,"",INDEX(J:J,SMALL(IF(J$6:J$207&lt;&gt;"",ROW(J$6:J$207)),ROWS(J$6:J107))))</f>
        <v/>
      </c>
      <c r="M107" s="43" t="str">
        <f t="array" ref="M107">IF(COUNTIF($J$6:$J$207,"?*")&lt;ROW(K107)-5,"",INDEX(K:K,SMALL(IF(K$6:K$207&lt;&gt;"",ROW(K$6:K$207)),ROWS(K$6:K107))))</f>
        <v/>
      </c>
    </row>
    <row r="108" spans="2:13" x14ac:dyDescent="0.25">
      <c r="J108" s="9" t="str">
        <f>IF(AND('Covered Services'!Q112&lt;&gt;1,'Covered Services'!E112="OutPt, IN",'Covered Services'!B112&gt;0),'Covered Services'!B112,"")</f>
        <v/>
      </c>
      <c r="K108" s="76" t="str">
        <f>IF(J108="","",'Covered Services'!D112)</f>
        <v/>
      </c>
      <c r="L108" s="43" t="str">
        <f t="array" ref="L108">IF(COUNTIF($J$6:$J$207,"?*")&lt;ROW(J108)-5,"",INDEX(J:J,SMALL(IF(J$6:J$207&lt;&gt;"",ROW(J$6:J$207)),ROWS(J$6:J108))))</f>
        <v/>
      </c>
      <c r="M108" s="43" t="str">
        <f t="array" ref="M108">IF(COUNTIF($J$6:$J$207,"?*")&lt;ROW(K108)-5,"",INDEX(K:K,SMALL(IF(K$6:K$207&lt;&gt;"",ROW(K$6:K$207)),ROWS(K$6:K108))))</f>
        <v/>
      </c>
    </row>
    <row r="109" spans="2:13" x14ac:dyDescent="0.25">
      <c r="J109" s="9" t="str">
        <f>IF(AND('Covered Services'!Q113&lt;&gt;1,'Covered Services'!E113="OutPt, IN",'Covered Services'!B113&gt;0),'Covered Services'!B113,"")</f>
        <v/>
      </c>
      <c r="K109" s="76" t="str">
        <f>IF(J109="","",'Covered Services'!D113)</f>
        <v/>
      </c>
      <c r="L109" s="43" t="str">
        <f t="array" ref="L109">IF(COUNTIF($J$6:$J$207,"?*")&lt;ROW(J109)-5,"",INDEX(J:J,SMALL(IF(J$6:J$207&lt;&gt;"",ROW(J$6:J$207)),ROWS(J$6:J109))))</f>
        <v/>
      </c>
      <c r="M109" s="43" t="str">
        <f t="array" ref="M109">IF(COUNTIF($J$6:$J$207,"?*")&lt;ROW(K109)-5,"",INDEX(K:K,SMALL(IF(K$6:K$207&lt;&gt;"",ROW(K$6:K$207)),ROWS(K$6:K109))))</f>
        <v/>
      </c>
    </row>
    <row r="110" spans="2:13" x14ac:dyDescent="0.25">
      <c r="J110" s="9" t="str">
        <f>IF(AND('Covered Services'!Q114&lt;&gt;1,'Covered Services'!E114="OutPt, IN",'Covered Services'!B114&gt;0),'Covered Services'!B114,"")</f>
        <v/>
      </c>
      <c r="K110" s="76" t="str">
        <f>IF(J110="","",'Covered Services'!D114)</f>
        <v/>
      </c>
      <c r="L110" s="43" t="str">
        <f t="array" ref="L110">IF(COUNTIF($J$6:$J$207,"?*")&lt;ROW(J110)-5,"",INDEX(J:J,SMALL(IF(J$6:J$207&lt;&gt;"",ROW(J$6:J$207)),ROWS(J$6:J110))))</f>
        <v/>
      </c>
      <c r="M110" s="43" t="str">
        <f t="array" ref="M110">IF(COUNTIF($J$6:$J$207,"?*")&lt;ROW(K110)-5,"",INDEX(K:K,SMALL(IF(K$6:K$207&lt;&gt;"",ROW(K$6:K$207)),ROWS(K$6:K110))))</f>
        <v/>
      </c>
    </row>
    <row r="111" spans="2:13" x14ac:dyDescent="0.25">
      <c r="J111" s="9" t="str">
        <f>IF(AND('Covered Services'!Q115&lt;&gt;1,'Covered Services'!E115="OutPt, IN",'Covered Services'!B115&gt;0),'Covered Services'!B115,"")</f>
        <v/>
      </c>
      <c r="K111" s="76" t="str">
        <f>IF(J111="","",'Covered Services'!D115)</f>
        <v/>
      </c>
      <c r="L111" s="43" t="str">
        <f t="array" ref="L111">IF(COUNTIF($J$6:$J$207,"?*")&lt;ROW(J111)-5,"",INDEX(J:J,SMALL(IF(J$6:J$207&lt;&gt;"",ROW(J$6:J$207)),ROWS(J$6:J111))))</f>
        <v/>
      </c>
      <c r="M111" s="43" t="str">
        <f t="array" ref="M111">IF(COUNTIF($J$6:$J$207,"?*")&lt;ROW(K111)-5,"",INDEX(K:K,SMALL(IF(K$6:K$207&lt;&gt;"",ROW(K$6:K$207)),ROWS(K$6:K111))))</f>
        <v/>
      </c>
    </row>
    <row r="112" spans="2:13" x14ac:dyDescent="0.25">
      <c r="J112" s="9" t="str">
        <f>IF(AND('Covered Services'!Q116&lt;&gt;1,'Covered Services'!E116="OutPt, IN",'Covered Services'!B116&gt;0),'Covered Services'!B116,"")</f>
        <v/>
      </c>
      <c r="K112" s="76" t="str">
        <f>IF(J112="","",'Covered Services'!D116)</f>
        <v/>
      </c>
      <c r="L112" s="43" t="str">
        <f t="array" ref="L112">IF(COUNTIF($J$6:$J$207,"?*")&lt;ROW(J112)-5,"",INDEX(J:J,SMALL(IF(J$6:J$207&lt;&gt;"",ROW(J$6:J$207)),ROWS(J$6:J112))))</f>
        <v/>
      </c>
      <c r="M112" s="43" t="str">
        <f t="array" ref="M112">IF(COUNTIF($J$6:$J$207,"?*")&lt;ROW(K112)-5,"",INDEX(K:K,SMALL(IF(K$6:K$207&lt;&gt;"",ROW(K$6:K$207)),ROWS(K$6:K112))))</f>
        <v/>
      </c>
    </row>
    <row r="113" spans="10:13" x14ac:dyDescent="0.25">
      <c r="J113" s="9" t="str">
        <f>IF(AND('Covered Services'!Q117&lt;&gt;1,'Covered Services'!E117="OutPt, IN",'Covered Services'!B117&gt;0),'Covered Services'!B117,"")</f>
        <v/>
      </c>
      <c r="K113" s="76" t="str">
        <f>IF(J113="","",'Covered Services'!D117)</f>
        <v/>
      </c>
      <c r="L113" s="43" t="str">
        <f t="array" ref="L113">IF(COUNTIF($J$6:$J$207,"?*")&lt;ROW(J113)-5,"",INDEX(J:J,SMALL(IF(J$6:J$207&lt;&gt;"",ROW(J$6:J$207)),ROWS(J$6:J113))))</f>
        <v/>
      </c>
      <c r="M113" s="43" t="str">
        <f t="array" ref="M113">IF(COUNTIF($J$6:$J$207,"?*")&lt;ROW(K113)-5,"",INDEX(K:K,SMALL(IF(K$6:K$207&lt;&gt;"",ROW(K$6:K$207)),ROWS(K$6:K113))))</f>
        <v/>
      </c>
    </row>
    <row r="114" spans="10:13" x14ac:dyDescent="0.25">
      <c r="J114" s="9" t="str">
        <f>IF(AND('Covered Services'!Q118&lt;&gt;1,'Covered Services'!E118="OutPt, IN",'Covered Services'!B118&gt;0),'Covered Services'!B118,"")</f>
        <v/>
      </c>
      <c r="K114" s="76" t="str">
        <f>IF(J114="","",'Covered Services'!D118)</f>
        <v/>
      </c>
      <c r="L114" s="43" t="str">
        <f t="array" ref="L114">IF(COUNTIF($J$6:$J$207,"?*")&lt;ROW(J114)-5,"",INDEX(J:J,SMALL(IF(J$6:J$207&lt;&gt;"",ROW(J$6:J$207)),ROWS(J$6:J114))))</f>
        <v/>
      </c>
      <c r="M114" s="43" t="str">
        <f t="array" ref="M114">IF(COUNTIF($J$6:$J$207,"?*")&lt;ROW(K114)-5,"",INDEX(K:K,SMALL(IF(K$6:K$207&lt;&gt;"",ROW(K$6:K$207)),ROWS(K$6:K114))))</f>
        <v/>
      </c>
    </row>
    <row r="115" spans="10:13" x14ac:dyDescent="0.25">
      <c r="J115" s="9" t="str">
        <f>IF(AND('Covered Services'!Q119&lt;&gt;1,'Covered Services'!E119="OutPt, IN",'Covered Services'!B119&gt;0),'Covered Services'!B119,"")</f>
        <v/>
      </c>
      <c r="K115" s="76" t="str">
        <f>IF(J115="","",'Covered Services'!D119)</f>
        <v/>
      </c>
      <c r="L115" s="43" t="str">
        <f t="array" ref="L115">IF(COUNTIF($J$6:$J$207,"?*")&lt;ROW(J115)-5,"",INDEX(J:J,SMALL(IF(J$6:J$207&lt;&gt;"",ROW(J$6:J$207)),ROWS(J$6:J115))))</f>
        <v/>
      </c>
      <c r="M115" s="43" t="str">
        <f t="array" ref="M115">IF(COUNTIF($J$6:$J$207,"?*")&lt;ROW(K115)-5,"",INDEX(K:K,SMALL(IF(K$6:K$207&lt;&gt;"",ROW(K$6:K$207)),ROWS(K$6:K115))))</f>
        <v/>
      </c>
    </row>
    <row r="116" spans="10:13" x14ac:dyDescent="0.25">
      <c r="J116" s="9" t="str">
        <f>IF(AND('Covered Services'!Q120&lt;&gt;1,'Covered Services'!E120="OutPt, IN",'Covered Services'!B120&gt;0),'Covered Services'!B120,"")</f>
        <v/>
      </c>
      <c r="K116" s="76" t="str">
        <f>IF(J116="","",'Covered Services'!D120)</f>
        <v/>
      </c>
      <c r="L116" s="43" t="str">
        <f t="array" ref="L116">IF(COUNTIF($J$6:$J$207,"?*")&lt;ROW(J116)-5,"",INDEX(J:J,SMALL(IF(J$6:J$207&lt;&gt;"",ROW(J$6:J$207)),ROWS(J$6:J116))))</f>
        <v/>
      </c>
      <c r="M116" s="43" t="str">
        <f t="array" ref="M116">IF(COUNTIF($J$6:$J$207,"?*")&lt;ROW(K116)-5,"",INDEX(K:K,SMALL(IF(K$6:K$207&lt;&gt;"",ROW(K$6:K$207)),ROWS(K$6:K116))))</f>
        <v/>
      </c>
    </row>
    <row r="117" spans="10:13" x14ac:dyDescent="0.25">
      <c r="J117" s="9" t="str">
        <f>IF(AND('Covered Services'!Q121&lt;&gt;1,'Covered Services'!E121="OutPt, IN",'Covered Services'!B121&gt;0),'Covered Services'!B121,"")</f>
        <v/>
      </c>
      <c r="K117" s="76" t="str">
        <f>IF(J117="","",'Covered Services'!D121)</f>
        <v/>
      </c>
      <c r="L117" s="43" t="str">
        <f t="array" ref="L117">IF(COUNTIF($J$6:$J$207,"?*")&lt;ROW(J117)-5,"",INDEX(J:J,SMALL(IF(J$6:J$207&lt;&gt;"",ROW(J$6:J$207)),ROWS(J$6:J117))))</f>
        <v/>
      </c>
      <c r="M117" s="43" t="str">
        <f t="array" ref="M117">IF(COUNTIF($J$6:$J$207,"?*")&lt;ROW(K117)-5,"",INDEX(K:K,SMALL(IF(K$6:K$207&lt;&gt;"",ROW(K$6:K$207)),ROWS(K$6:K117))))</f>
        <v/>
      </c>
    </row>
    <row r="118" spans="10:13" x14ac:dyDescent="0.25">
      <c r="J118" s="9" t="str">
        <f>IF(AND('Covered Services'!Q122&lt;&gt;1,'Covered Services'!E122="OutPt, IN",'Covered Services'!B122&gt;0),'Covered Services'!B122,"")</f>
        <v/>
      </c>
      <c r="K118" s="76" t="str">
        <f>IF(J118="","",'Covered Services'!D122)</f>
        <v/>
      </c>
      <c r="L118" s="43" t="str">
        <f t="array" ref="L118">IF(COUNTIF($J$6:$J$207,"?*")&lt;ROW(J118)-5,"",INDEX(J:J,SMALL(IF(J$6:J$207&lt;&gt;"",ROW(J$6:J$207)),ROWS(J$6:J118))))</f>
        <v/>
      </c>
      <c r="M118" s="43" t="str">
        <f t="array" ref="M118">IF(COUNTIF($J$6:$J$207,"?*")&lt;ROW(K118)-5,"",INDEX(K:K,SMALL(IF(K$6:K$207&lt;&gt;"",ROW(K$6:K$207)),ROWS(K$6:K118))))</f>
        <v/>
      </c>
    </row>
    <row r="119" spans="10:13" x14ac:dyDescent="0.25">
      <c r="J119" s="9" t="str">
        <f>IF(AND('Covered Services'!Q123&lt;&gt;1,'Covered Services'!E123="OutPt, IN",'Covered Services'!B123&gt;0),'Covered Services'!B123,"")</f>
        <v/>
      </c>
      <c r="K119" s="76" t="str">
        <f>IF(J119="","",'Covered Services'!D123)</f>
        <v/>
      </c>
      <c r="L119" s="43" t="str">
        <f t="array" ref="L119">IF(COUNTIF($J$6:$J$207,"?*")&lt;ROW(J119)-5,"",INDEX(J:J,SMALL(IF(J$6:J$207&lt;&gt;"",ROW(J$6:J$207)),ROWS(J$6:J119))))</f>
        <v/>
      </c>
      <c r="M119" s="43" t="str">
        <f t="array" ref="M119">IF(COUNTIF($J$6:$J$207,"?*")&lt;ROW(K119)-5,"",INDEX(K:K,SMALL(IF(K$6:K$207&lt;&gt;"",ROW(K$6:K$207)),ROWS(K$6:K119))))</f>
        <v/>
      </c>
    </row>
    <row r="120" spans="10:13" x14ac:dyDescent="0.25">
      <c r="J120" s="9" t="str">
        <f>IF(AND('Covered Services'!Q124&lt;&gt;1,'Covered Services'!E124="OutPt, IN",'Covered Services'!B124&gt;0),'Covered Services'!B124,"")</f>
        <v/>
      </c>
      <c r="K120" s="76" t="str">
        <f>IF(J120="","",'Covered Services'!D124)</f>
        <v/>
      </c>
      <c r="L120" s="43" t="str">
        <f t="array" ref="L120">IF(COUNTIF($J$6:$J$207,"?*")&lt;ROW(J120)-5,"",INDEX(J:J,SMALL(IF(J$6:J$207&lt;&gt;"",ROW(J$6:J$207)),ROWS(J$6:J120))))</f>
        <v/>
      </c>
      <c r="M120" s="43" t="str">
        <f t="array" ref="M120">IF(COUNTIF($J$6:$J$207,"?*")&lt;ROW(K120)-5,"",INDEX(K:K,SMALL(IF(K$6:K$207&lt;&gt;"",ROW(K$6:K$207)),ROWS(K$6:K120))))</f>
        <v/>
      </c>
    </row>
    <row r="121" spans="10:13" x14ac:dyDescent="0.25">
      <c r="J121" s="9" t="str">
        <f>IF(AND('Covered Services'!Q125&lt;&gt;1,'Covered Services'!E125="OutPt, IN",'Covered Services'!B125&gt;0),'Covered Services'!B125,"")</f>
        <v/>
      </c>
      <c r="K121" s="76" t="str">
        <f>IF(J121="","",'Covered Services'!D125)</f>
        <v/>
      </c>
      <c r="L121" s="43" t="str">
        <f t="array" ref="L121">IF(COUNTIF($J$6:$J$207,"?*")&lt;ROW(J121)-5,"",INDEX(J:J,SMALL(IF(J$6:J$207&lt;&gt;"",ROW(J$6:J$207)),ROWS(J$6:J121))))</f>
        <v/>
      </c>
      <c r="M121" s="43" t="str">
        <f t="array" ref="M121">IF(COUNTIF($J$6:$J$207,"?*")&lt;ROW(K121)-5,"",INDEX(K:K,SMALL(IF(K$6:K$207&lt;&gt;"",ROW(K$6:K$207)),ROWS(K$6:K121))))</f>
        <v/>
      </c>
    </row>
    <row r="122" spans="10:13" x14ac:dyDescent="0.25">
      <c r="J122" s="9" t="str">
        <f>IF(AND('Covered Services'!Q126&lt;&gt;1,'Covered Services'!E126="OutPt, IN",'Covered Services'!B126&gt;0),'Covered Services'!B126,"")</f>
        <v/>
      </c>
      <c r="K122" s="76" t="str">
        <f>IF(J122="","",'Covered Services'!D126)</f>
        <v/>
      </c>
      <c r="L122" s="43" t="str">
        <f t="array" ref="L122">IF(COUNTIF($J$6:$J$207,"?*")&lt;ROW(J122)-5,"",INDEX(J:J,SMALL(IF(J$6:J$207&lt;&gt;"",ROW(J$6:J$207)),ROWS(J$6:J122))))</f>
        <v/>
      </c>
      <c r="M122" s="43" t="str">
        <f t="array" ref="M122">IF(COUNTIF($J$6:$J$207,"?*")&lt;ROW(K122)-5,"",INDEX(K:K,SMALL(IF(K$6:K$207&lt;&gt;"",ROW(K$6:K$207)),ROWS(K$6:K122))))</f>
        <v/>
      </c>
    </row>
    <row r="123" spans="10:13" x14ac:dyDescent="0.25">
      <c r="J123" s="9" t="str">
        <f>IF(AND('Covered Services'!Q127&lt;&gt;1,'Covered Services'!E127="OutPt, IN",'Covered Services'!B127&gt;0),'Covered Services'!B127,"")</f>
        <v/>
      </c>
      <c r="K123" s="76" t="str">
        <f>IF(J123="","",'Covered Services'!D127)</f>
        <v/>
      </c>
      <c r="L123" s="43" t="str">
        <f t="array" ref="L123">IF(COUNTIF($J$6:$J$207,"?*")&lt;ROW(J123)-5,"",INDEX(J:J,SMALL(IF(J$6:J$207&lt;&gt;"",ROW(J$6:J$207)),ROWS(J$6:J123))))</f>
        <v/>
      </c>
      <c r="M123" s="43" t="str">
        <f t="array" ref="M123">IF(COUNTIF($J$6:$J$207,"?*")&lt;ROW(K123)-5,"",INDEX(K:K,SMALL(IF(K$6:K$207&lt;&gt;"",ROW(K$6:K$207)),ROWS(K$6:K123))))</f>
        <v/>
      </c>
    </row>
    <row r="124" spans="10:13" x14ac:dyDescent="0.25">
      <c r="J124" s="9" t="str">
        <f>IF(AND('Covered Services'!Q128&lt;&gt;1,'Covered Services'!E128="OutPt, IN",'Covered Services'!B128&gt;0),'Covered Services'!B128,"")</f>
        <v/>
      </c>
      <c r="K124" s="76" t="str">
        <f>IF(J124="","",'Covered Services'!D128)</f>
        <v/>
      </c>
      <c r="L124" s="43" t="str">
        <f t="array" ref="L124">IF(COUNTIF($J$6:$J$207,"?*")&lt;ROW(J124)-5,"",INDEX(J:J,SMALL(IF(J$6:J$207&lt;&gt;"",ROW(J$6:J$207)),ROWS(J$6:J124))))</f>
        <v/>
      </c>
      <c r="M124" s="43" t="str">
        <f t="array" ref="M124">IF(COUNTIF($J$6:$J$207,"?*")&lt;ROW(K124)-5,"",INDEX(K:K,SMALL(IF(K$6:K$207&lt;&gt;"",ROW(K$6:K$207)),ROWS(K$6:K124))))</f>
        <v/>
      </c>
    </row>
    <row r="125" spans="10:13" x14ac:dyDescent="0.25">
      <c r="J125" s="9" t="str">
        <f>IF(AND('Covered Services'!Q129&lt;&gt;1,'Covered Services'!E129="OutPt, IN",'Covered Services'!B129&gt;0),'Covered Services'!B129,"")</f>
        <v/>
      </c>
      <c r="K125" s="76" t="str">
        <f>IF(J125="","",'Covered Services'!D129)</f>
        <v/>
      </c>
      <c r="L125" s="43" t="str">
        <f t="array" ref="L125">IF(COUNTIF($J$6:$J$207,"?*")&lt;ROW(J125)-5,"",INDEX(J:J,SMALL(IF(J$6:J$207&lt;&gt;"",ROW(J$6:J$207)),ROWS(J$6:J125))))</f>
        <v/>
      </c>
      <c r="M125" s="43" t="str">
        <f t="array" ref="M125">IF(COUNTIF($J$6:$J$207,"?*")&lt;ROW(K125)-5,"",INDEX(K:K,SMALL(IF(K$6:K$207&lt;&gt;"",ROW(K$6:K$207)),ROWS(K$6:K125))))</f>
        <v/>
      </c>
    </row>
    <row r="126" spans="10:13" x14ac:dyDescent="0.25">
      <c r="J126" s="9" t="str">
        <f>IF(AND('Covered Services'!Q130&lt;&gt;1,'Covered Services'!E130="OutPt, IN",'Covered Services'!B130&gt;0),'Covered Services'!B130,"")</f>
        <v/>
      </c>
      <c r="K126" s="76" t="str">
        <f>IF(J126="","",'Covered Services'!D130)</f>
        <v/>
      </c>
      <c r="L126" s="43" t="str">
        <f t="array" ref="L126">IF(COUNTIF($J$6:$J$207,"?*")&lt;ROW(J126)-5,"",INDEX(J:J,SMALL(IF(J$6:J$207&lt;&gt;"",ROW(J$6:J$207)),ROWS(J$6:J126))))</f>
        <v/>
      </c>
      <c r="M126" s="43" t="str">
        <f t="array" ref="M126">IF(COUNTIF($J$6:$J$207,"?*")&lt;ROW(K126)-5,"",INDEX(K:K,SMALL(IF(K$6:K$207&lt;&gt;"",ROW(K$6:K$207)),ROWS(K$6:K126))))</f>
        <v/>
      </c>
    </row>
    <row r="127" spans="10:13" x14ac:dyDescent="0.25">
      <c r="J127" s="9" t="str">
        <f>IF(AND('Covered Services'!Q131&lt;&gt;1,'Covered Services'!E131="OutPt, IN",'Covered Services'!B131&gt;0),'Covered Services'!B131,"")</f>
        <v/>
      </c>
      <c r="K127" s="76" t="str">
        <f>IF(J127="","",'Covered Services'!D131)</f>
        <v/>
      </c>
      <c r="L127" s="43" t="str">
        <f t="array" ref="L127">IF(COUNTIF($J$6:$J$207,"?*")&lt;ROW(J127)-5,"",INDEX(J:J,SMALL(IF(J$6:J$207&lt;&gt;"",ROW(J$6:J$207)),ROWS(J$6:J127))))</f>
        <v/>
      </c>
      <c r="M127" s="43" t="str">
        <f t="array" ref="M127">IF(COUNTIF($J$6:$J$207,"?*")&lt;ROW(K127)-5,"",INDEX(K:K,SMALL(IF(K$6:K$207&lt;&gt;"",ROW(K$6:K$207)),ROWS(K$6:K127))))</f>
        <v/>
      </c>
    </row>
    <row r="128" spans="10:13" x14ac:dyDescent="0.25">
      <c r="J128" s="9" t="str">
        <f>IF(AND('Covered Services'!Q132&lt;&gt;1,'Covered Services'!E132="OutPt, IN",'Covered Services'!B132&gt;0),'Covered Services'!B132,"")</f>
        <v/>
      </c>
      <c r="K128" s="76" t="str">
        <f>IF(J128="","",'Covered Services'!D132)</f>
        <v/>
      </c>
      <c r="L128" s="43" t="str">
        <f t="array" ref="L128">IF(COUNTIF($J$6:$J$207,"?*")&lt;ROW(J128)-5,"",INDEX(J:J,SMALL(IF(J$6:J$207&lt;&gt;"",ROW(J$6:J$207)),ROWS(J$6:J128))))</f>
        <v/>
      </c>
      <c r="M128" s="43" t="str">
        <f t="array" ref="M128">IF(COUNTIF($J$6:$J$207,"?*")&lt;ROW(K128)-5,"",INDEX(K:K,SMALL(IF(K$6:K$207&lt;&gt;"",ROW(K$6:K$207)),ROWS(K$6:K128))))</f>
        <v/>
      </c>
    </row>
    <row r="129" spans="10:13" x14ac:dyDescent="0.25">
      <c r="J129" s="9" t="str">
        <f>IF(AND('Covered Services'!Q133&lt;&gt;1,'Covered Services'!E133="OutPt, IN",'Covered Services'!B133&gt;0),'Covered Services'!B133,"")</f>
        <v/>
      </c>
      <c r="K129" s="76" t="str">
        <f>IF(J129="","",'Covered Services'!D133)</f>
        <v/>
      </c>
      <c r="L129" s="43" t="str">
        <f t="array" ref="L129">IF(COUNTIF($J$6:$J$207,"?*")&lt;ROW(J129)-5,"",INDEX(J:J,SMALL(IF(J$6:J$207&lt;&gt;"",ROW(J$6:J$207)),ROWS(J$6:J129))))</f>
        <v/>
      </c>
      <c r="M129" s="43" t="str">
        <f t="array" ref="M129">IF(COUNTIF($J$6:$J$207,"?*")&lt;ROW(K129)-5,"",INDEX(K:K,SMALL(IF(K$6:K$207&lt;&gt;"",ROW(K$6:K$207)),ROWS(K$6:K129))))</f>
        <v/>
      </c>
    </row>
    <row r="130" spans="10:13" x14ac:dyDescent="0.25">
      <c r="J130" s="9" t="str">
        <f>IF(AND('Covered Services'!Q134&lt;&gt;1,'Covered Services'!E134="OutPt, IN",'Covered Services'!B134&gt;0),'Covered Services'!B134,"")</f>
        <v/>
      </c>
      <c r="K130" s="76" t="str">
        <f>IF(J130="","",'Covered Services'!D134)</f>
        <v/>
      </c>
      <c r="L130" s="43" t="str">
        <f t="array" ref="L130">IF(COUNTIF($J$6:$J$207,"?*")&lt;ROW(J130)-5,"",INDEX(J:J,SMALL(IF(J$6:J$207&lt;&gt;"",ROW(J$6:J$207)),ROWS(J$6:J130))))</f>
        <v/>
      </c>
      <c r="M130" s="43" t="str">
        <f t="array" ref="M130">IF(COUNTIF($J$6:$J$207,"?*")&lt;ROW(K130)-5,"",INDEX(K:K,SMALL(IF(K$6:K$207&lt;&gt;"",ROW(K$6:K$207)),ROWS(K$6:K130))))</f>
        <v/>
      </c>
    </row>
    <row r="131" spans="10:13" x14ac:dyDescent="0.25">
      <c r="J131" s="9" t="str">
        <f>IF(AND('Covered Services'!Q135&lt;&gt;1,'Covered Services'!E135="OutPt, IN",'Covered Services'!B135&gt;0),'Covered Services'!B135,"")</f>
        <v/>
      </c>
      <c r="K131" s="76" t="str">
        <f>IF(J131="","",'Covered Services'!D135)</f>
        <v/>
      </c>
      <c r="L131" s="43" t="str">
        <f t="array" ref="L131">IF(COUNTIF($J$6:$J$207,"?*")&lt;ROW(J131)-5,"",INDEX(J:J,SMALL(IF(J$6:J$207&lt;&gt;"",ROW(J$6:J$207)),ROWS(J$6:J131))))</f>
        <v/>
      </c>
      <c r="M131" s="43" t="str">
        <f t="array" ref="M131">IF(COUNTIF($J$6:$J$207,"?*")&lt;ROW(K131)-5,"",INDEX(K:K,SMALL(IF(K$6:K$207&lt;&gt;"",ROW(K$6:K$207)),ROWS(K$6:K131))))</f>
        <v/>
      </c>
    </row>
    <row r="132" spans="10:13" x14ac:dyDescent="0.25">
      <c r="J132" s="9" t="str">
        <f>IF(AND('Covered Services'!Q136&lt;&gt;1,'Covered Services'!E136="OutPt, IN",'Covered Services'!B136&gt;0),'Covered Services'!B136,"")</f>
        <v/>
      </c>
      <c r="K132" s="76" t="str">
        <f>IF(J132="","",'Covered Services'!D136)</f>
        <v/>
      </c>
      <c r="L132" s="43" t="str">
        <f t="array" ref="L132">IF(COUNTIF($J$6:$J$207,"?*")&lt;ROW(J132)-5,"",INDEX(J:J,SMALL(IF(J$6:J$207&lt;&gt;"",ROW(J$6:J$207)),ROWS(J$6:J132))))</f>
        <v/>
      </c>
      <c r="M132" s="43" t="str">
        <f t="array" ref="M132">IF(COUNTIF($J$6:$J$207,"?*")&lt;ROW(K132)-5,"",INDEX(K:K,SMALL(IF(K$6:K$207&lt;&gt;"",ROW(K$6:K$207)),ROWS(K$6:K132))))</f>
        <v/>
      </c>
    </row>
    <row r="133" spans="10:13" x14ac:dyDescent="0.25">
      <c r="J133" s="9" t="str">
        <f>IF(AND('Covered Services'!Q137&lt;&gt;1,'Covered Services'!E137="OutPt, IN",'Covered Services'!B137&gt;0),'Covered Services'!B137,"")</f>
        <v/>
      </c>
      <c r="K133" s="76" t="str">
        <f>IF(J133="","",'Covered Services'!D137)</f>
        <v/>
      </c>
      <c r="L133" s="43" t="str">
        <f t="array" ref="L133">IF(COUNTIF($J$6:$J$207,"?*")&lt;ROW(J133)-5,"",INDEX(J:J,SMALL(IF(J$6:J$207&lt;&gt;"",ROW(J$6:J$207)),ROWS(J$6:J133))))</f>
        <v/>
      </c>
      <c r="M133" s="43" t="str">
        <f t="array" ref="M133">IF(COUNTIF($J$6:$J$207,"?*")&lt;ROW(K133)-5,"",INDEX(K:K,SMALL(IF(K$6:K$207&lt;&gt;"",ROW(K$6:K$207)),ROWS(K$6:K133))))</f>
        <v/>
      </c>
    </row>
    <row r="134" spans="10:13" x14ac:dyDescent="0.25">
      <c r="J134" s="9" t="str">
        <f>IF(AND('Covered Services'!Q138&lt;&gt;1,'Covered Services'!E138="OutPt, IN",'Covered Services'!B138&gt;0),'Covered Services'!B138,"")</f>
        <v/>
      </c>
      <c r="K134" s="76" t="str">
        <f>IF(J134="","",'Covered Services'!D138)</f>
        <v/>
      </c>
      <c r="L134" s="43" t="str">
        <f t="array" ref="L134">IF(COUNTIF($J$6:$J$207,"?*")&lt;ROW(J134)-5,"",INDEX(J:J,SMALL(IF(J$6:J$207&lt;&gt;"",ROW(J$6:J$207)),ROWS(J$6:J134))))</f>
        <v/>
      </c>
      <c r="M134" s="43" t="str">
        <f t="array" ref="M134">IF(COUNTIF($J$6:$J$207,"?*")&lt;ROW(K134)-5,"",INDEX(K:K,SMALL(IF(K$6:K$207&lt;&gt;"",ROW(K$6:K$207)),ROWS(K$6:K134))))</f>
        <v/>
      </c>
    </row>
    <row r="135" spans="10:13" x14ac:dyDescent="0.25">
      <c r="J135" s="9" t="str">
        <f>IF(AND('Covered Services'!Q139&lt;&gt;1,'Covered Services'!E139="OutPt, IN",'Covered Services'!B139&gt;0),'Covered Services'!B139,"")</f>
        <v/>
      </c>
      <c r="K135" s="76" t="str">
        <f>IF(J135="","",'Covered Services'!D139)</f>
        <v/>
      </c>
      <c r="L135" s="43" t="str">
        <f t="array" ref="L135">IF(COUNTIF($J$6:$J$207,"?*")&lt;ROW(J135)-5,"",INDEX(J:J,SMALL(IF(J$6:J$207&lt;&gt;"",ROW(J$6:J$207)),ROWS(J$6:J135))))</f>
        <v/>
      </c>
      <c r="M135" s="43" t="str">
        <f t="array" ref="M135">IF(COUNTIF($J$6:$J$207,"?*")&lt;ROW(K135)-5,"",INDEX(K:K,SMALL(IF(K$6:K$207&lt;&gt;"",ROW(K$6:K$207)),ROWS(K$6:K135))))</f>
        <v/>
      </c>
    </row>
    <row r="136" spans="10:13" x14ac:dyDescent="0.25">
      <c r="J136" s="9" t="str">
        <f>IF(AND('Covered Services'!Q140&lt;&gt;1,'Covered Services'!E140="OutPt, IN",'Covered Services'!B140&gt;0),'Covered Services'!B140,"")</f>
        <v/>
      </c>
      <c r="K136" s="76" t="str">
        <f>IF(J136="","",'Covered Services'!D140)</f>
        <v/>
      </c>
      <c r="L136" s="43" t="str">
        <f t="array" ref="L136">IF(COUNTIF($J$6:$J$207,"?*")&lt;ROW(J136)-5,"",INDEX(J:J,SMALL(IF(J$6:J$207&lt;&gt;"",ROW(J$6:J$207)),ROWS(J$6:J136))))</f>
        <v/>
      </c>
      <c r="M136" s="43" t="str">
        <f t="array" ref="M136">IF(COUNTIF($J$6:$J$207,"?*")&lt;ROW(K136)-5,"",INDEX(K:K,SMALL(IF(K$6:K$207&lt;&gt;"",ROW(K$6:K$207)),ROWS(K$6:K136))))</f>
        <v/>
      </c>
    </row>
    <row r="137" spans="10:13" x14ac:dyDescent="0.25">
      <c r="J137" s="9" t="str">
        <f>IF(AND('Covered Services'!Q141&lt;&gt;1,'Covered Services'!E141="OutPt, IN",'Covered Services'!B141&gt;0),'Covered Services'!B141,"")</f>
        <v/>
      </c>
      <c r="K137" s="76" t="str">
        <f>IF(J137="","",'Covered Services'!D141)</f>
        <v/>
      </c>
      <c r="L137" s="43" t="str">
        <f t="array" ref="L137">IF(COUNTIF($J$6:$J$207,"?*")&lt;ROW(J137)-5,"",INDEX(J:J,SMALL(IF(J$6:J$207&lt;&gt;"",ROW(J$6:J$207)),ROWS(J$6:J137))))</f>
        <v/>
      </c>
      <c r="M137" s="43" t="str">
        <f t="array" ref="M137">IF(COUNTIF($J$6:$J$207,"?*")&lt;ROW(K137)-5,"",INDEX(K:K,SMALL(IF(K$6:K$207&lt;&gt;"",ROW(K$6:K$207)),ROWS(K$6:K137))))</f>
        <v/>
      </c>
    </row>
    <row r="138" spans="10:13" x14ac:dyDescent="0.25">
      <c r="J138" s="9" t="str">
        <f>IF(AND('Covered Services'!Q142&lt;&gt;1,'Covered Services'!E142="OutPt, IN",'Covered Services'!B142&gt;0),'Covered Services'!B142,"")</f>
        <v/>
      </c>
      <c r="K138" s="76" t="str">
        <f>IF(J138="","",'Covered Services'!D142)</f>
        <v/>
      </c>
      <c r="L138" s="43" t="str">
        <f t="array" ref="L138">IF(COUNTIF($J$6:$J$207,"?*")&lt;ROW(J138)-5,"",INDEX(J:J,SMALL(IF(J$6:J$207&lt;&gt;"",ROW(J$6:J$207)),ROWS(J$6:J138))))</f>
        <v/>
      </c>
      <c r="M138" s="43" t="str">
        <f t="array" ref="M138">IF(COUNTIF($J$6:$J$207,"?*")&lt;ROW(K138)-5,"",INDEX(K:K,SMALL(IF(K$6:K$207&lt;&gt;"",ROW(K$6:K$207)),ROWS(K$6:K138))))</f>
        <v/>
      </c>
    </row>
    <row r="139" spans="10:13" x14ac:dyDescent="0.25">
      <c r="J139" s="9" t="str">
        <f>IF(AND('Covered Services'!Q143&lt;&gt;1,'Covered Services'!E143="OutPt, IN",'Covered Services'!B143&gt;0),'Covered Services'!B143,"")</f>
        <v/>
      </c>
      <c r="K139" s="76" t="str">
        <f>IF(J139="","",'Covered Services'!D143)</f>
        <v/>
      </c>
      <c r="L139" s="43" t="str">
        <f t="array" ref="L139">IF(COUNTIF($J$6:$J$207,"?*")&lt;ROW(J139)-5,"",INDEX(J:J,SMALL(IF(J$6:J$207&lt;&gt;"",ROW(J$6:J$207)),ROWS(J$6:J139))))</f>
        <v/>
      </c>
      <c r="M139" s="43" t="str">
        <f t="array" ref="M139">IF(COUNTIF($J$6:$J$207,"?*")&lt;ROW(K139)-5,"",INDEX(K:K,SMALL(IF(K$6:K$207&lt;&gt;"",ROW(K$6:K$207)),ROWS(K$6:K139))))</f>
        <v/>
      </c>
    </row>
    <row r="140" spans="10:13" x14ac:dyDescent="0.25">
      <c r="J140" s="9" t="str">
        <f>IF(AND('Covered Services'!Q144&lt;&gt;1,'Covered Services'!E144="OutPt, IN",'Covered Services'!B144&gt;0),'Covered Services'!B144,"")</f>
        <v/>
      </c>
      <c r="K140" s="76" t="str">
        <f>IF(J140="","",'Covered Services'!D144)</f>
        <v/>
      </c>
      <c r="L140" s="43" t="str">
        <f t="array" ref="L140">IF(COUNTIF($J$6:$J$207,"?*")&lt;ROW(J140)-5,"",INDEX(J:J,SMALL(IF(J$6:J$207&lt;&gt;"",ROW(J$6:J$207)),ROWS(J$6:J140))))</f>
        <v/>
      </c>
      <c r="M140" s="43" t="str">
        <f t="array" ref="M140">IF(COUNTIF($J$6:$J$207,"?*")&lt;ROW(K140)-5,"",INDEX(K:K,SMALL(IF(K$6:K$207&lt;&gt;"",ROW(K$6:K$207)),ROWS(K$6:K140))))</f>
        <v/>
      </c>
    </row>
    <row r="141" spans="10:13" x14ac:dyDescent="0.25">
      <c r="J141" s="9" t="str">
        <f>IF(AND('Covered Services'!Q145&lt;&gt;1,'Covered Services'!E145="OutPt, IN",'Covered Services'!B145&gt;0),'Covered Services'!B145,"")</f>
        <v/>
      </c>
      <c r="K141" s="76" t="str">
        <f>IF(J141="","",'Covered Services'!D145)</f>
        <v/>
      </c>
      <c r="L141" s="43" t="str">
        <f t="array" ref="L141">IF(COUNTIF($J$6:$J$207,"?*")&lt;ROW(J141)-5,"",INDEX(J:J,SMALL(IF(J$6:J$207&lt;&gt;"",ROW(J$6:J$207)),ROWS(J$6:J141))))</f>
        <v/>
      </c>
      <c r="M141" s="43" t="str">
        <f t="array" ref="M141">IF(COUNTIF($J$6:$J$207,"?*")&lt;ROW(K141)-5,"",INDEX(K:K,SMALL(IF(K$6:K$207&lt;&gt;"",ROW(K$6:K$207)),ROWS(K$6:K141))))</f>
        <v/>
      </c>
    </row>
    <row r="142" spans="10:13" x14ac:dyDescent="0.25">
      <c r="J142" s="9" t="str">
        <f>IF(AND('Covered Services'!Q146&lt;&gt;1,'Covered Services'!E146="OutPt, IN",'Covered Services'!B146&gt;0),'Covered Services'!B146,"")</f>
        <v/>
      </c>
      <c r="K142" s="76" t="str">
        <f>IF(J142="","",'Covered Services'!D146)</f>
        <v/>
      </c>
      <c r="L142" s="43" t="str">
        <f t="array" ref="L142">IF(COUNTIF($J$6:$J$207,"?*")&lt;ROW(J142)-5,"",INDEX(J:J,SMALL(IF(J$6:J$207&lt;&gt;"",ROW(J$6:J$207)),ROWS(J$6:J142))))</f>
        <v/>
      </c>
      <c r="M142" s="43" t="str">
        <f t="array" ref="M142">IF(COUNTIF($J$6:$J$207,"?*")&lt;ROW(K142)-5,"",INDEX(K:K,SMALL(IF(K$6:K$207&lt;&gt;"",ROW(K$6:K$207)),ROWS(K$6:K142))))</f>
        <v/>
      </c>
    </row>
    <row r="143" spans="10:13" x14ac:dyDescent="0.25">
      <c r="J143" s="9" t="str">
        <f>IF(AND('Covered Services'!Q147&lt;&gt;1,'Covered Services'!E147="OutPt, IN",'Covered Services'!B147&gt;0),'Covered Services'!B147,"")</f>
        <v/>
      </c>
      <c r="K143" s="76" t="str">
        <f>IF(J143="","",'Covered Services'!D147)</f>
        <v/>
      </c>
      <c r="L143" s="43" t="str">
        <f t="array" ref="L143">IF(COUNTIF($J$6:$J$207,"?*")&lt;ROW(J143)-5,"",INDEX(J:J,SMALL(IF(J$6:J$207&lt;&gt;"",ROW(J$6:J$207)),ROWS(J$6:J143))))</f>
        <v/>
      </c>
      <c r="M143" s="43" t="str">
        <f t="array" ref="M143">IF(COUNTIF($J$6:$J$207,"?*")&lt;ROW(K143)-5,"",INDEX(K:K,SMALL(IF(K$6:K$207&lt;&gt;"",ROW(K$6:K$207)),ROWS(K$6:K143))))</f>
        <v/>
      </c>
    </row>
    <row r="144" spans="10:13" x14ac:dyDescent="0.25">
      <c r="J144" s="9" t="str">
        <f>IF(AND('Covered Services'!Q148&lt;&gt;1,'Covered Services'!E148="OutPt, IN",'Covered Services'!B148&gt;0),'Covered Services'!B148,"")</f>
        <v/>
      </c>
      <c r="K144" s="76" t="str">
        <f>IF(J144="","",'Covered Services'!D148)</f>
        <v/>
      </c>
      <c r="L144" s="43" t="str">
        <f t="array" ref="L144">IF(COUNTIF($J$6:$J$207,"?*")&lt;ROW(J144)-5,"",INDEX(J:J,SMALL(IF(J$6:J$207&lt;&gt;"",ROW(J$6:J$207)),ROWS(J$6:J144))))</f>
        <v/>
      </c>
      <c r="M144" s="43" t="str">
        <f t="array" ref="M144">IF(COUNTIF($J$6:$J$207,"?*")&lt;ROW(K144)-5,"",INDEX(K:K,SMALL(IF(K$6:K$207&lt;&gt;"",ROW(K$6:K$207)),ROWS(K$6:K144))))</f>
        <v/>
      </c>
    </row>
    <row r="145" spans="10:13" x14ac:dyDescent="0.25">
      <c r="J145" s="9" t="str">
        <f>IF(AND('Covered Services'!Q149&lt;&gt;1,'Covered Services'!E149="OutPt, IN",'Covered Services'!B149&gt;0),'Covered Services'!B149,"")</f>
        <v/>
      </c>
      <c r="K145" s="76" t="str">
        <f>IF(J145="","",'Covered Services'!D149)</f>
        <v/>
      </c>
      <c r="L145" s="43" t="str">
        <f t="array" ref="L145">IF(COUNTIF($J$6:$J$207,"?*")&lt;ROW(J145)-5,"",INDEX(J:J,SMALL(IF(J$6:J$207&lt;&gt;"",ROW(J$6:J$207)),ROWS(J$6:J145))))</f>
        <v/>
      </c>
      <c r="M145" s="43" t="str">
        <f t="array" ref="M145">IF(COUNTIF($J$6:$J$207,"?*")&lt;ROW(K145)-5,"",INDEX(K:K,SMALL(IF(K$6:K$207&lt;&gt;"",ROW(K$6:K$207)),ROWS(K$6:K145))))</f>
        <v/>
      </c>
    </row>
    <row r="146" spans="10:13" x14ac:dyDescent="0.25">
      <c r="J146" s="9" t="str">
        <f>IF(AND('Covered Services'!Q150&lt;&gt;1,'Covered Services'!E150="OutPt, IN",'Covered Services'!B150&gt;0),'Covered Services'!B150,"")</f>
        <v/>
      </c>
      <c r="K146" s="76" t="str">
        <f>IF(J146="","",'Covered Services'!D150)</f>
        <v/>
      </c>
      <c r="L146" s="43" t="str">
        <f t="array" ref="L146">IF(COUNTIF($J$6:$J$207,"?*")&lt;ROW(J146)-5,"",INDEX(J:J,SMALL(IF(J$6:J$207&lt;&gt;"",ROW(J$6:J$207)),ROWS(J$6:J146))))</f>
        <v/>
      </c>
      <c r="M146" s="43" t="str">
        <f t="array" ref="M146">IF(COUNTIF($J$6:$J$207,"?*")&lt;ROW(K146)-5,"",INDEX(K:K,SMALL(IF(K$6:K$207&lt;&gt;"",ROW(K$6:K$207)),ROWS(K$6:K146))))</f>
        <v/>
      </c>
    </row>
    <row r="147" spans="10:13" x14ac:dyDescent="0.25">
      <c r="J147" s="9" t="str">
        <f>IF(AND('Covered Services'!Q151&lt;&gt;1,'Covered Services'!E151="OutPt, IN",'Covered Services'!B151&gt;0),'Covered Services'!B151,"")</f>
        <v/>
      </c>
      <c r="K147" s="76" t="str">
        <f>IF(J147="","",'Covered Services'!D151)</f>
        <v/>
      </c>
      <c r="L147" s="43" t="str">
        <f t="array" ref="L147">IF(COUNTIF($J$6:$J$207,"?*")&lt;ROW(J147)-5,"",INDEX(J:J,SMALL(IF(J$6:J$207&lt;&gt;"",ROW(J$6:J$207)),ROWS(J$6:J147))))</f>
        <v/>
      </c>
      <c r="M147" s="43" t="str">
        <f t="array" ref="M147">IF(COUNTIF($J$6:$J$207,"?*")&lt;ROW(K147)-5,"",INDEX(K:K,SMALL(IF(K$6:K$207&lt;&gt;"",ROW(K$6:K$207)),ROWS(K$6:K147))))</f>
        <v/>
      </c>
    </row>
    <row r="148" spans="10:13" x14ac:dyDescent="0.25">
      <c r="J148" s="9" t="str">
        <f>IF(AND('Covered Services'!Q152&lt;&gt;1,'Covered Services'!E152="OutPt, IN",'Covered Services'!B152&gt;0),'Covered Services'!B152,"")</f>
        <v/>
      </c>
      <c r="K148" s="76" t="str">
        <f>IF(J148="","",'Covered Services'!D152)</f>
        <v/>
      </c>
      <c r="L148" s="43" t="str">
        <f t="array" ref="L148">IF(COUNTIF($J$6:$J$207,"?*")&lt;ROW(J148)-5,"",INDEX(J:J,SMALL(IF(J$6:J$207&lt;&gt;"",ROW(J$6:J$207)),ROWS(J$6:J148))))</f>
        <v/>
      </c>
      <c r="M148" s="43" t="str">
        <f t="array" ref="M148">IF(COUNTIF($J$6:$J$207,"?*")&lt;ROW(K148)-5,"",INDEX(K:K,SMALL(IF(K$6:K$207&lt;&gt;"",ROW(K$6:K$207)),ROWS(K$6:K148))))</f>
        <v/>
      </c>
    </row>
    <row r="149" spans="10:13" x14ac:dyDescent="0.25">
      <c r="J149" s="9" t="str">
        <f>IF(AND('Covered Services'!Q153&lt;&gt;1,'Covered Services'!E153="OutPt, IN",'Covered Services'!B153&gt;0),'Covered Services'!B153,"")</f>
        <v/>
      </c>
      <c r="K149" s="76" t="str">
        <f>IF(J149="","",'Covered Services'!D153)</f>
        <v/>
      </c>
      <c r="L149" s="43" t="str">
        <f t="array" ref="L149">IF(COUNTIF($J$6:$J$207,"?*")&lt;ROW(J149)-5,"",INDEX(J:J,SMALL(IF(J$6:J$207&lt;&gt;"",ROW(J$6:J$207)),ROWS(J$6:J149))))</f>
        <v/>
      </c>
      <c r="M149" s="43" t="str">
        <f t="array" ref="M149">IF(COUNTIF($J$6:$J$207,"?*")&lt;ROW(K149)-5,"",INDEX(K:K,SMALL(IF(K$6:K$207&lt;&gt;"",ROW(K$6:K$207)),ROWS(K$6:K149))))</f>
        <v/>
      </c>
    </row>
    <row r="150" spans="10:13" x14ac:dyDescent="0.25">
      <c r="J150" s="9" t="str">
        <f>IF(AND('Covered Services'!Q154&lt;&gt;1,'Covered Services'!E154="OutPt, IN",'Covered Services'!B154&gt;0),'Covered Services'!B154,"")</f>
        <v/>
      </c>
      <c r="K150" s="76" t="str">
        <f>IF(J150="","",'Covered Services'!D154)</f>
        <v/>
      </c>
      <c r="L150" s="43" t="str">
        <f t="array" ref="L150">IF(COUNTIF($J$6:$J$207,"?*")&lt;ROW(J150)-5,"",INDEX(J:J,SMALL(IF(J$6:J$207&lt;&gt;"",ROW(J$6:J$207)),ROWS(J$6:J150))))</f>
        <v/>
      </c>
      <c r="M150" s="43" t="str">
        <f t="array" ref="M150">IF(COUNTIF($J$6:$J$207,"?*")&lt;ROW(K150)-5,"",INDEX(K:K,SMALL(IF(K$6:K$207&lt;&gt;"",ROW(K$6:K$207)),ROWS(K$6:K150))))</f>
        <v/>
      </c>
    </row>
    <row r="151" spans="10:13" x14ac:dyDescent="0.25">
      <c r="J151" s="9" t="str">
        <f>IF(AND('Covered Services'!Q155&lt;&gt;1,'Covered Services'!E155="OutPt, IN",'Covered Services'!B155&gt;0),'Covered Services'!B155,"")</f>
        <v/>
      </c>
      <c r="K151" s="76" t="str">
        <f>IF(J151="","",'Covered Services'!D155)</f>
        <v/>
      </c>
      <c r="L151" s="43" t="str">
        <f t="array" ref="L151">IF(COUNTIF($J$6:$J$207,"?*")&lt;ROW(J151)-5,"",INDEX(J:J,SMALL(IF(J$6:J$207&lt;&gt;"",ROW(J$6:J$207)),ROWS(J$6:J151))))</f>
        <v/>
      </c>
      <c r="M151" s="43" t="str">
        <f t="array" ref="M151">IF(COUNTIF($J$6:$J$207,"?*")&lt;ROW(K151)-5,"",INDEX(K:K,SMALL(IF(K$6:K$207&lt;&gt;"",ROW(K$6:K$207)),ROWS(K$6:K151))))</f>
        <v/>
      </c>
    </row>
    <row r="152" spans="10:13" x14ac:dyDescent="0.25">
      <c r="J152" s="9" t="str">
        <f>IF(AND('Covered Services'!Q156&lt;&gt;1,'Covered Services'!E156="OutPt, IN",'Covered Services'!B156&gt;0),'Covered Services'!B156,"")</f>
        <v/>
      </c>
      <c r="K152" s="76" t="str">
        <f>IF(J152="","",'Covered Services'!D156)</f>
        <v/>
      </c>
      <c r="L152" s="43" t="str">
        <f t="array" ref="L152">IF(COUNTIF($J$6:$J$207,"?*")&lt;ROW(J152)-5,"",INDEX(J:J,SMALL(IF(J$6:J$207&lt;&gt;"",ROW(J$6:J$207)),ROWS(J$6:J152))))</f>
        <v/>
      </c>
      <c r="M152" s="43" t="str">
        <f t="array" ref="M152">IF(COUNTIF($J$6:$J$207,"?*")&lt;ROW(K152)-5,"",INDEX(K:K,SMALL(IF(K$6:K$207&lt;&gt;"",ROW(K$6:K$207)),ROWS(K$6:K152))))</f>
        <v/>
      </c>
    </row>
    <row r="153" spans="10:13" x14ac:dyDescent="0.25">
      <c r="J153" s="9" t="str">
        <f>IF(AND('Covered Services'!Q157&lt;&gt;1,'Covered Services'!E157="OutPt, IN",'Covered Services'!B157&gt;0),'Covered Services'!B157,"")</f>
        <v/>
      </c>
      <c r="K153" s="76" t="str">
        <f>IF(J153="","",'Covered Services'!D157)</f>
        <v/>
      </c>
      <c r="L153" s="43" t="str">
        <f t="array" ref="L153">IF(COUNTIF($J$6:$J$207,"?*")&lt;ROW(J153)-5,"",INDEX(J:J,SMALL(IF(J$6:J$207&lt;&gt;"",ROW(J$6:J$207)),ROWS(J$6:J153))))</f>
        <v/>
      </c>
      <c r="M153" s="43" t="str">
        <f t="array" ref="M153">IF(COUNTIF($J$6:$J$207,"?*")&lt;ROW(K153)-5,"",INDEX(K:K,SMALL(IF(K$6:K$207&lt;&gt;"",ROW(K$6:K$207)),ROWS(K$6:K153))))</f>
        <v/>
      </c>
    </row>
    <row r="154" spans="10:13" x14ac:dyDescent="0.25">
      <c r="J154" s="9" t="str">
        <f>IF(AND('Covered Services'!Q158&lt;&gt;1,'Covered Services'!E158="OutPt, IN",'Covered Services'!B158&gt;0),'Covered Services'!B158,"")</f>
        <v/>
      </c>
      <c r="K154" s="76" t="str">
        <f>IF(J154="","",'Covered Services'!D158)</f>
        <v/>
      </c>
      <c r="L154" s="43" t="str">
        <f t="array" ref="L154">IF(COUNTIF($J$6:$J$207,"?*")&lt;ROW(J154)-5,"",INDEX(J:J,SMALL(IF(J$6:J$207&lt;&gt;"",ROW(J$6:J$207)),ROWS(J$6:J154))))</f>
        <v/>
      </c>
      <c r="M154" s="43" t="str">
        <f t="array" ref="M154">IF(COUNTIF($J$6:$J$207,"?*")&lt;ROW(K154)-5,"",INDEX(K:K,SMALL(IF(K$6:K$207&lt;&gt;"",ROW(K$6:K$207)),ROWS(K$6:K154))))</f>
        <v/>
      </c>
    </row>
    <row r="155" spans="10:13" x14ac:dyDescent="0.25">
      <c r="J155" s="9" t="str">
        <f>IF(AND('Covered Services'!Q159&lt;&gt;1,'Covered Services'!E159="OutPt, IN",'Covered Services'!B159&gt;0),'Covered Services'!B159,"")</f>
        <v/>
      </c>
      <c r="K155" s="76" t="str">
        <f>IF(J155="","",'Covered Services'!D159)</f>
        <v/>
      </c>
      <c r="L155" s="43" t="str">
        <f t="array" ref="L155">IF(COUNTIF($J$6:$J$207,"?*")&lt;ROW(J155)-5,"",INDEX(J:J,SMALL(IF(J$6:J$207&lt;&gt;"",ROW(J$6:J$207)),ROWS(J$6:J155))))</f>
        <v/>
      </c>
      <c r="M155" s="43" t="str">
        <f t="array" ref="M155">IF(COUNTIF($J$6:$J$207,"?*")&lt;ROW(K155)-5,"",INDEX(K:K,SMALL(IF(K$6:K$207&lt;&gt;"",ROW(K$6:K$207)),ROWS(K$6:K155))))</f>
        <v/>
      </c>
    </row>
    <row r="156" spans="10:13" x14ac:dyDescent="0.25">
      <c r="J156" s="9" t="str">
        <f>IF(AND('Covered Services'!Q160&lt;&gt;1,'Covered Services'!E160="OutPt, IN",'Covered Services'!B160&gt;0),'Covered Services'!B160,"")</f>
        <v/>
      </c>
      <c r="K156" s="76" t="str">
        <f>IF(J156="","",'Covered Services'!D160)</f>
        <v/>
      </c>
      <c r="L156" s="43" t="str">
        <f t="array" ref="L156">IF(COUNTIF($J$6:$J$207,"?*")&lt;ROW(J156)-5,"",INDEX(J:J,SMALL(IF(J$6:J$207&lt;&gt;"",ROW(J$6:J$207)),ROWS(J$6:J156))))</f>
        <v/>
      </c>
      <c r="M156" s="43" t="str">
        <f t="array" ref="M156">IF(COUNTIF($J$6:$J$207,"?*")&lt;ROW(K156)-5,"",INDEX(K:K,SMALL(IF(K$6:K$207&lt;&gt;"",ROW(K$6:K$207)),ROWS(K$6:K156))))</f>
        <v/>
      </c>
    </row>
    <row r="157" spans="10:13" x14ac:dyDescent="0.25">
      <c r="J157" s="9" t="str">
        <f>IF(AND('Covered Services'!Q161&lt;&gt;1,'Covered Services'!E161="OutPt, IN",'Covered Services'!B161&gt;0),'Covered Services'!B161,"")</f>
        <v/>
      </c>
      <c r="K157" s="76" t="str">
        <f>IF(J157="","",'Covered Services'!D161)</f>
        <v/>
      </c>
      <c r="L157" s="43" t="str">
        <f t="array" ref="L157">IF(COUNTIF($J$6:$J$207,"?*")&lt;ROW(J157)-5,"",INDEX(J:J,SMALL(IF(J$6:J$207&lt;&gt;"",ROW(J$6:J$207)),ROWS(J$6:J157))))</f>
        <v/>
      </c>
      <c r="M157" s="43" t="str">
        <f t="array" ref="M157">IF(COUNTIF($J$6:$J$207,"?*")&lt;ROW(K157)-5,"",INDEX(K:K,SMALL(IF(K$6:K$207&lt;&gt;"",ROW(K$6:K$207)),ROWS(K$6:K157))))</f>
        <v/>
      </c>
    </row>
    <row r="158" spans="10:13" x14ac:dyDescent="0.25">
      <c r="J158" s="9" t="str">
        <f>IF(AND('Covered Services'!Q162&lt;&gt;1,'Covered Services'!E162="OutPt, IN",'Covered Services'!B162&gt;0),'Covered Services'!B162,"")</f>
        <v/>
      </c>
      <c r="K158" s="76" t="str">
        <f>IF(J158="","",'Covered Services'!D162)</f>
        <v/>
      </c>
      <c r="L158" s="43" t="str">
        <f t="array" ref="L158">IF(COUNTIF($J$6:$J$207,"?*")&lt;ROW(J158)-5,"",INDEX(J:J,SMALL(IF(J$6:J$207&lt;&gt;"",ROW(J$6:J$207)),ROWS(J$6:J158))))</f>
        <v/>
      </c>
      <c r="M158" s="43" t="str">
        <f t="array" ref="M158">IF(COUNTIF($J$6:$J$207,"?*")&lt;ROW(K158)-5,"",INDEX(K:K,SMALL(IF(K$6:K$207&lt;&gt;"",ROW(K$6:K$207)),ROWS(K$6:K158))))</f>
        <v/>
      </c>
    </row>
    <row r="159" spans="10:13" x14ac:dyDescent="0.25">
      <c r="J159" s="9" t="str">
        <f>IF(AND('Covered Services'!Q163&lt;&gt;1,'Covered Services'!E163="OutPt, IN",'Covered Services'!B163&gt;0),'Covered Services'!B163,"")</f>
        <v/>
      </c>
      <c r="K159" s="76" t="str">
        <f>IF(J159="","",'Covered Services'!D163)</f>
        <v/>
      </c>
      <c r="L159" s="43" t="str">
        <f t="array" ref="L159">IF(COUNTIF($J$6:$J$207,"?*")&lt;ROW(J159)-5,"",INDEX(J:J,SMALL(IF(J$6:J$207&lt;&gt;"",ROW(J$6:J$207)),ROWS(J$6:J159))))</f>
        <v/>
      </c>
      <c r="M159" s="43" t="str">
        <f t="array" ref="M159">IF(COUNTIF($J$6:$J$207,"?*")&lt;ROW(K159)-5,"",INDEX(K:K,SMALL(IF(K$6:K$207&lt;&gt;"",ROW(K$6:K$207)),ROWS(K$6:K159))))</f>
        <v/>
      </c>
    </row>
    <row r="160" spans="10:13" x14ac:dyDescent="0.25">
      <c r="J160" s="9" t="str">
        <f>IF(AND('Covered Services'!Q164&lt;&gt;1,'Covered Services'!E164="OutPt, IN",'Covered Services'!B164&gt;0),'Covered Services'!B164,"")</f>
        <v/>
      </c>
      <c r="K160" s="76" t="str">
        <f>IF(J160="","",'Covered Services'!D164)</f>
        <v/>
      </c>
      <c r="L160" s="43" t="str">
        <f t="array" ref="L160">IF(COUNTIF($J$6:$J$207,"?*")&lt;ROW(J160)-5,"",INDEX(J:J,SMALL(IF(J$6:J$207&lt;&gt;"",ROW(J$6:J$207)),ROWS(J$6:J160))))</f>
        <v/>
      </c>
      <c r="M160" s="43" t="str">
        <f t="array" ref="M160">IF(COUNTIF($J$6:$J$207,"?*")&lt;ROW(K160)-5,"",INDEX(K:K,SMALL(IF(K$6:K$207&lt;&gt;"",ROW(K$6:K$207)),ROWS(K$6:K160))))</f>
        <v/>
      </c>
    </row>
    <row r="161" spans="10:13" x14ac:dyDescent="0.25">
      <c r="J161" s="9" t="str">
        <f>IF(AND('Covered Services'!Q165&lt;&gt;1,'Covered Services'!E165="OutPt, IN",'Covered Services'!B165&gt;0),'Covered Services'!B165,"")</f>
        <v/>
      </c>
      <c r="K161" s="76" t="str">
        <f>IF(J161="","",'Covered Services'!D165)</f>
        <v/>
      </c>
      <c r="L161" s="43" t="str">
        <f t="array" ref="L161">IF(COUNTIF($J$6:$J$207,"?*")&lt;ROW(J161)-5,"",INDEX(J:J,SMALL(IF(J$6:J$207&lt;&gt;"",ROW(J$6:J$207)),ROWS(J$6:J161))))</f>
        <v/>
      </c>
      <c r="M161" s="43" t="str">
        <f t="array" ref="M161">IF(COUNTIF($J$6:$J$207,"?*")&lt;ROW(K161)-5,"",INDEX(K:K,SMALL(IF(K$6:K$207&lt;&gt;"",ROW(K$6:K$207)),ROWS(K$6:K161))))</f>
        <v/>
      </c>
    </row>
    <row r="162" spans="10:13" x14ac:dyDescent="0.25">
      <c r="J162" s="9" t="str">
        <f>IF(AND('Covered Services'!Q166&lt;&gt;1,'Covered Services'!E166="OutPt, IN",'Covered Services'!B166&gt;0),'Covered Services'!B166,"")</f>
        <v/>
      </c>
      <c r="K162" s="76" t="str">
        <f>IF(J162="","",'Covered Services'!D166)</f>
        <v/>
      </c>
      <c r="L162" s="43" t="str">
        <f t="array" ref="L162">IF(COUNTIF($J$6:$J$207,"?*")&lt;ROW(J162)-5,"",INDEX(J:J,SMALL(IF(J$6:J$207&lt;&gt;"",ROW(J$6:J$207)),ROWS(J$6:J162))))</f>
        <v/>
      </c>
      <c r="M162" s="43" t="str">
        <f t="array" ref="M162">IF(COUNTIF($J$6:$J$207,"?*")&lt;ROW(K162)-5,"",INDEX(K:K,SMALL(IF(K$6:K$207&lt;&gt;"",ROW(K$6:K$207)),ROWS(K$6:K162))))</f>
        <v/>
      </c>
    </row>
    <row r="163" spans="10:13" x14ac:dyDescent="0.25">
      <c r="J163" s="9" t="str">
        <f>IF(AND('Covered Services'!Q167&lt;&gt;1,'Covered Services'!E167="OutPt, IN",'Covered Services'!B167&gt;0),'Covered Services'!B167,"")</f>
        <v/>
      </c>
      <c r="K163" s="76" t="str">
        <f>IF(J163="","",'Covered Services'!D167)</f>
        <v/>
      </c>
      <c r="L163" s="43" t="str">
        <f t="array" ref="L163">IF(COUNTIF($J$6:$J$207,"?*")&lt;ROW(J163)-5,"",INDEX(J:J,SMALL(IF(J$6:J$207&lt;&gt;"",ROW(J$6:J$207)),ROWS(J$6:J163))))</f>
        <v/>
      </c>
      <c r="M163" s="43" t="str">
        <f t="array" ref="M163">IF(COUNTIF($J$6:$J$207,"?*")&lt;ROW(K163)-5,"",INDEX(K:K,SMALL(IF(K$6:K$207&lt;&gt;"",ROW(K$6:K$207)),ROWS(K$6:K163))))</f>
        <v/>
      </c>
    </row>
    <row r="164" spans="10:13" x14ac:dyDescent="0.25">
      <c r="J164" s="9" t="str">
        <f>IF(AND('Covered Services'!Q168&lt;&gt;1,'Covered Services'!E168="OutPt, IN",'Covered Services'!B168&gt;0),'Covered Services'!B168,"")</f>
        <v/>
      </c>
      <c r="K164" s="76" t="str">
        <f>IF(J164="","",'Covered Services'!D168)</f>
        <v/>
      </c>
      <c r="L164" s="43" t="str">
        <f t="array" ref="L164">IF(COUNTIF($J$6:$J$207,"?*")&lt;ROW(J164)-5,"",INDEX(J:J,SMALL(IF(J$6:J$207&lt;&gt;"",ROW(J$6:J$207)),ROWS(J$6:J164))))</f>
        <v/>
      </c>
      <c r="M164" s="43" t="str">
        <f t="array" ref="M164">IF(COUNTIF($J$6:$J$207,"?*")&lt;ROW(K164)-5,"",INDEX(K:K,SMALL(IF(K$6:K$207&lt;&gt;"",ROW(K$6:K$207)),ROWS(K$6:K164))))</f>
        <v/>
      </c>
    </row>
    <row r="165" spans="10:13" x14ac:dyDescent="0.25">
      <c r="J165" s="9" t="str">
        <f>IF(AND('Covered Services'!Q169&lt;&gt;1,'Covered Services'!E169="OutPt, IN",'Covered Services'!B169&gt;0),'Covered Services'!B169,"")</f>
        <v/>
      </c>
      <c r="K165" s="76" t="str">
        <f>IF(J165="","",'Covered Services'!D169)</f>
        <v/>
      </c>
      <c r="L165" s="43" t="str">
        <f t="array" ref="L165">IF(COUNTIF($J$6:$J$207,"?*")&lt;ROW(J165)-5,"",INDEX(J:J,SMALL(IF(J$6:J$207&lt;&gt;"",ROW(J$6:J$207)),ROWS(J$6:J165))))</f>
        <v/>
      </c>
      <c r="M165" s="43" t="str">
        <f t="array" ref="M165">IF(COUNTIF($J$6:$J$207,"?*")&lt;ROW(K165)-5,"",INDEX(K:K,SMALL(IF(K$6:K$207&lt;&gt;"",ROW(K$6:K$207)),ROWS(K$6:K165))))</f>
        <v/>
      </c>
    </row>
    <row r="166" spans="10:13" x14ac:dyDescent="0.25">
      <c r="J166" s="9" t="str">
        <f>IF(AND('Covered Services'!Q170&lt;&gt;1,'Covered Services'!E170="OutPt, IN",'Covered Services'!B170&gt;0),'Covered Services'!B170,"")</f>
        <v/>
      </c>
      <c r="K166" s="76" t="str">
        <f>IF(J166="","",'Covered Services'!D170)</f>
        <v/>
      </c>
      <c r="L166" s="43" t="str">
        <f t="array" ref="L166">IF(COUNTIF($J$6:$J$207,"?*")&lt;ROW(J166)-5,"",INDEX(J:J,SMALL(IF(J$6:J$207&lt;&gt;"",ROW(J$6:J$207)),ROWS(J$6:J166))))</f>
        <v/>
      </c>
      <c r="M166" s="43" t="str">
        <f t="array" ref="M166">IF(COUNTIF($J$6:$J$207,"?*")&lt;ROW(K166)-5,"",INDEX(K:K,SMALL(IF(K$6:K$207&lt;&gt;"",ROW(K$6:K$207)),ROWS(K$6:K166))))</f>
        <v/>
      </c>
    </row>
    <row r="167" spans="10:13" x14ac:dyDescent="0.25">
      <c r="J167" s="9" t="str">
        <f>IF(AND('Covered Services'!Q171&lt;&gt;1,'Covered Services'!E171="OutPt, IN",'Covered Services'!B171&gt;0),'Covered Services'!B171,"")</f>
        <v/>
      </c>
      <c r="K167" s="76" t="str">
        <f>IF(J167="","",'Covered Services'!D171)</f>
        <v/>
      </c>
      <c r="L167" s="43" t="str">
        <f t="array" ref="L167">IF(COUNTIF($J$6:$J$207,"?*")&lt;ROW(J167)-5,"",INDEX(J:J,SMALL(IF(J$6:J$207&lt;&gt;"",ROW(J$6:J$207)),ROWS(J$6:J167))))</f>
        <v/>
      </c>
      <c r="M167" s="43" t="str">
        <f t="array" ref="M167">IF(COUNTIF($J$6:$J$207,"?*")&lt;ROW(K167)-5,"",INDEX(K:K,SMALL(IF(K$6:K$207&lt;&gt;"",ROW(K$6:K$207)),ROWS(K$6:K167))))</f>
        <v/>
      </c>
    </row>
    <row r="168" spans="10:13" x14ac:dyDescent="0.25">
      <c r="J168" s="9" t="str">
        <f>IF(AND('Covered Services'!Q172&lt;&gt;1,'Covered Services'!E172="OutPt, IN",'Covered Services'!B172&gt;0),'Covered Services'!B172,"")</f>
        <v/>
      </c>
      <c r="K168" s="76" t="str">
        <f>IF(J168="","",'Covered Services'!D172)</f>
        <v/>
      </c>
      <c r="L168" s="43" t="str">
        <f t="array" ref="L168">IF(COUNTIF($J$6:$J$207,"?*")&lt;ROW(J168)-5,"",INDEX(J:J,SMALL(IF(J$6:J$207&lt;&gt;"",ROW(J$6:J$207)),ROWS(J$6:J168))))</f>
        <v/>
      </c>
      <c r="M168" s="43" t="str">
        <f t="array" ref="M168">IF(COUNTIF($J$6:$J$207,"?*")&lt;ROW(K168)-5,"",INDEX(K:K,SMALL(IF(K$6:K$207&lt;&gt;"",ROW(K$6:K$207)),ROWS(K$6:K168))))</f>
        <v/>
      </c>
    </row>
    <row r="169" spans="10:13" x14ac:dyDescent="0.25">
      <c r="J169" s="9" t="str">
        <f>IF(AND('Covered Services'!Q173&lt;&gt;1,'Covered Services'!E173="OutPt, IN",'Covered Services'!B173&gt;0),'Covered Services'!B173,"")</f>
        <v/>
      </c>
      <c r="K169" s="76" t="str">
        <f>IF(J169="","",'Covered Services'!D173)</f>
        <v/>
      </c>
      <c r="L169" s="43" t="str">
        <f t="array" ref="L169">IF(COUNTIF($J$6:$J$207,"?*")&lt;ROW(J169)-5,"",INDEX(J:J,SMALL(IF(J$6:J$207&lt;&gt;"",ROW(J$6:J$207)),ROWS(J$6:J169))))</f>
        <v/>
      </c>
      <c r="M169" s="43" t="str">
        <f t="array" ref="M169">IF(COUNTIF($J$6:$J$207,"?*")&lt;ROW(K169)-5,"",INDEX(K:K,SMALL(IF(K$6:K$207&lt;&gt;"",ROW(K$6:K$207)),ROWS(K$6:K169))))</f>
        <v/>
      </c>
    </row>
    <row r="170" spans="10:13" x14ac:dyDescent="0.25">
      <c r="J170" s="9" t="str">
        <f>IF(AND('Covered Services'!Q174&lt;&gt;1,'Covered Services'!E174="OutPt, IN",'Covered Services'!B174&gt;0),'Covered Services'!B174,"")</f>
        <v/>
      </c>
      <c r="K170" s="76" t="str">
        <f>IF(J170="","",'Covered Services'!D174)</f>
        <v/>
      </c>
      <c r="L170" s="43" t="str">
        <f t="array" ref="L170">IF(COUNTIF($J$6:$J$207,"?*")&lt;ROW(J170)-5,"",INDEX(J:J,SMALL(IF(J$6:J$207&lt;&gt;"",ROW(J$6:J$207)),ROWS(J$6:J170))))</f>
        <v/>
      </c>
      <c r="M170" s="43" t="str">
        <f t="array" ref="M170">IF(COUNTIF($J$6:$J$207,"?*")&lt;ROW(K170)-5,"",INDEX(K:K,SMALL(IF(K$6:K$207&lt;&gt;"",ROW(K$6:K$207)),ROWS(K$6:K170))))</f>
        <v/>
      </c>
    </row>
    <row r="171" spans="10:13" x14ac:dyDescent="0.25">
      <c r="J171" s="9" t="str">
        <f>IF(AND('Covered Services'!Q175&lt;&gt;1,'Covered Services'!E175="OutPt, IN",'Covered Services'!B175&gt;0),'Covered Services'!B175,"")</f>
        <v/>
      </c>
      <c r="K171" s="76" t="str">
        <f>IF(J171="","",'Covered Services'!D175)</f>
        <v/>
      </c>
      <c r="L171" s="43" t="str">
        <f t="array" ref="L171">IF(COUNTIF($J$6:$J$207,"?*")&lt;ROW(J171)-5,"",INDEX(J:J,SMALL(IF(J$6:J$207&lt;&gt;"",ROW(J$6:J$207)),ROWS(J$6:J171))))</f>
        <v/>
      </c>
      <c r="M171" s="43" t="str">
        <f t="array" ref="M171">IF(COUNTIF($J$6:$J$207,"?*")&lt;ROW(K171)-5,"",INDEX(K:K,SMALL(IF(K$6:K$207&lt;&gt;"",ROW(K$6:K$207)),ROWS(K$6:K171))))</f>
        <v/>
      </c>
    </row>
    <row r="172" spans="10:13" x14ac:dyDescent="0.25">
      <c r="J172" s="9" t="str">
        <f>IF(AND('Covered Services'!Q176&lt;&gt;1,'Covered Services'!E176="OutPt, IN",'Covered Services'!B176&gt;0),'Covered Services'!B176,"")</f>
        <v/>
      </c>
      <c r="K172" s="76" t="str">
        <f>IF(J172="","",'Covered Services'!D176)</f>
        <v/>
      </c>
      <c r="L172" s="43" t="str">
        <f t="array" ref="L172">IF(COUNTIF($J$6:$J$207,"?*")&lt;ROW(J172)-5,"",INDEX(J:J,SMALL(IF(J$6:J$207&lt;&gt;"",ROW(J$6:J$207)),ROWS(J$6:J172))))</f>
        <v/>
      </c>
      <c r="M172" s="43" t="str">
        <f t="array" ref="M172">IF(COUNTIF($J$6:$J$207,"?*")&lt;ROW(K172)-5,"",INDEX(K:K,SMALL(IF(K$6:K$207&lt;&gt;"",ROW(K$6:K$207)),ROWS(K$6:K172))))</f>
        <v/>
      </c>
    </row>
    <row r="173" spans="10:13" x14ac:dyDescent="0.25">
      <c r="J173" s="9" t="str">
        <f>IF(AND('Covered Services'!Q177&lt;&gt;1,'Covered Services'!E177="OutPt, IN",'Covered Services'!B177&gt;0),'Covered Services'!B177,"")</f>
        <v/>
      </c>
      <c r="K173" s="76" t="str">
        <f>IF(J173="","",'Covered Services'!D177)</f>
        <v/>
      </c>
      <c r="L173" s="43" t="str">
        <f t="array" ref="L173">IF(COUNTIF($J$6:$J$207,"?*")&lt;ROW(J173)-5,"",INDEX(J:J,SMALL(IF(J$6:J$207&lt;&gt;"",ROW(J$6:J$207)),ROWS(J$6:J173))))</f>
        <v/>
      </c>
      <c r="M173" s="43" t="str">
        <f t="array" ref="M173">IF(COUNTIF($J$6:$J$207,"?*")&lt;ROW(K173)-5,"",INDEX(K:K,SMALL(IF(K$6:K$207&lt;&gt;"",ROW(K$6:K$207)),ROWS(K$6:K173))))</f>
        <v/>
      </c>
    </row>
    <row r="174" spans="10:13" x14ac:dyDescent="0.25">
      <c r="J174" s="9" t="str">
        <f>IF(AND('Covered Services'!Q178&lt;&gt;1,'Covered Services'!E178="OutPt, IN",'Covered Services'!B178&gt;0),'Covered Services'!B178,"")</f>
        <v/>
      </c>
      <c r="K174" s="76" t="str">
        <f>IF(J174="","",'Covered Services'!D178)</f>
        <v/>
      </c>
      <c r="L174" s="43" t="str">
        <f t="array" ref="L174">IF(COUNTIF($J$6:$J$207,"?*")&lt;ROW(J174)-5,"",INDEX(J:J,SMALL(IF(J$6:J$207&lt;&gt;"",ROW(J$6:J$207)),ROWS(J$6:J174))))</f>
        <v/>
      </c>
      <c r="M174" s="43" t="str">
        <f t="array" ref="M174">IF(COUNTIF($J$6:$J$207,"?*")&lt;ROW(K174)-5,"",INDEX(K:K,SMALL(IF(K$6:K$207&lt;&gt;"",ROW(K$6:K$207)),ROWS(K$6:K174))))</f>
        <v/>
      </c>
    </row>
    <row r="175" spans="10:13" x14ac:dyDescent="0.25">
      <c r="J175" s="9" t="str">
        <f>IF(AND('Covered Services'!Q179&lt;&gt;1,'Covered Services'!E179="OutPt, IN",'Covered Services'!B179&gt;0),'Covered Services'!B179,"")</f>
        <v/>
      </c>
      <c r="K175" s="76" t="str">
        <f>IF(J175="","",'Covered Services'!D179)</f>
        <v/>
      </c>
      <c r="L175" s="43" t="str">
        <f t="array" ref="L175">IF(COUNTIF($J$6:$J$207,"?*")&lt;ROW(J175)-5,"",INDEX(J:J,SMALL(IF(J$6:J$207&lt;&gt;"",ROW(J$6:J$207)),ROWS(J$6:J175))))</f>
        <v/>
      </c>
      <c r="M175" s="43" t="str">
        <f t="array" ref="M175">IF(COUNTIF($J$6:$J$207,"?*")&lt;ROW(K175)-5,"",INDEX(K:K,SMALL(IF(K$6:K$207&lt;&gt;"",ROW(K$6:K$207)),ROWS(K$6:K175))))</f>
        <v/>
      </c>
    </row>
    <row r="176" spans="10:13" x14ac:dyDescent="0.25">
      <c r="J176" s="9" t="str">
        <f>IF(AND('Covered Services'!Q180&lt;&gt;1,'Covered Services'!E180="OutPt, IN",'Covered Services'!B180&gt;0),'Covered Services'!B180,"")</f>
        <v/>
      </c>
      <c r="K176" s="76" t="str">
        <f>IF(J176="","",'Covered Services'!D180)</f>
        <v/>
      </c>
      <c r="L176" s="43" t="str">
        <f t="array" ref="L176">IF(COUNTIF($J$6:$J$207,"?*")&lt;ROW(J176)-5,"",INDEX(J:J,SMALL(IF(J$6:J$207&lt;&gt;"",ROW(J$6:J$207)),ROWS(J$6:J176))))</f>
        <v/>
      </c>
      <c r="M176" s="43" t="str">
        <f t="array" ref="M176">IF(COUNTIF($J$6:$J$207,"?*")&lt;ROW(K176)-5,"",INDEX(K:K,SMALL(IF(K$6:K$207&lt;&gt;"",ROW(K$6:K$207)),ROWS(K$6:K176))))</f>
        <v/>
      </c>
    </row>
    <row r="177" spans="10:13" x14ac:dyDescent="0.25">
      <c r="J177" s="9" t="str">
        <f>IF(AND('Covered Services'!Q181&lt;&gt;1,'Covered Services'!E181="OutPt, IN",'Covered Services'!B181&gt;0),'Covered Services'!B181,"")</f>
        <v/>
      </c>
      <c r="K177" s="76" t="str">
        <f>IF(J177="","",'Covered Services'!D181)</f>
        <v/>
      </c>
      <c r="L177" s="43" t="str">
        <f t="array" ref="L177">IF(COUNTIF($J$6:$J$207,"?*")&lt;ROW(J177)-5,"",INDEX(J:J,SMALL(IF(J$6:J$207&lt;&gt;"",ROW(J$6:J$207)),ROWS(J$6:J177))))</f>
        <v/>
      </c>
      <c r="M177" s="43" t="str">
        <f t="array" ref="M177">IF(COUNTIF($J$6:$J$207,"?*")&lt;ROW(K177)-5,"",INDEX(K:K,SMALL(IF(K$6:K$207&lt;&gt;"",ROW(K$6:K$207)),ROWS(K$6:K177))))</f>
        <v/>
      </c>
    </row>
    <row r="178" spans="10:13" x14ac:dyDescent="0.25">
      <c r="J178" s="9" t="str">
        <f>IF(AND('Covered Services'!Q182&lt;&gt;1,'Covered Services'!E182="OutPt, IN",'Covered Services'!B182&gt;0),'Covered Services'!B182,"")</f>
        <v/>
      </c>
      <c r="K178" s="76" t="str">
        <f>IF(J178="","",'Covered Services'!D182)</f>
        <v/>
      </c>
      <c r="L178" s="43" t="str">
        <f t="array" ref="L178">IF(COUNTIF($J$6:$J$207,"?*")&lt;ROW(J178)-5,"",INDEX(J:J,SMALL(IF(J$6:J$207&lt;&gt;"",ROW(J$6:J$207)),ROWS(J$6:J178))))</f>
        <v/>
      </c>
      <c r="M178" s="43" t="str">
        <f t="array" ref="M178">IF(COUNTIF($J$6:$J$207,"?*")&lt;ROW(K178)-5,"",INDEX(K:K,SMALL(IF(K$6:K$207&lt;&gt;"",ROW(K$6:K$207)),ROWS(K$6:K178))))</f>
        <v/>
      </c>
    </row>
    <row r="179" spans="10:13" x14ac:dyDescent="0.25">
      <c r="J179" s="9" t="str">
        <f>IF(AND('Covered Services'!Q183&lt;&gt;1,'Covered Services'!E183="OutPt, IN",'Covered Services'!B183&gt;0),'Covered Services'!B183,"")</f>
        <v/>
      </c>
      <c r="K179" s="76" t="str">
        <f>IF(J179="","",'Covered Services'!D183)</f>
        <v/>
      </c>
      <c r="L179" s="43" t="str">
        <f t="array" ref="L179">IF(COUNTIF($J$6:$J$207,"?*")&lt;ROW(J179)-5,"",INDEX(J:J,SMALL(IF(J$6:J$207&lt;&gt;"",ROW(J$6:J$207)),ROWS(J$6:J179))))</f>
        <v/>
      </c>
      <c r="M179" s="43" t="str">
        <f t="array" ref="M179">IF(COUNTIF($J$6:$J$207,"?*")&lt;ROW(K179)-5,"",INDEX(K:K,SMALL(IF(K$6:K$207&lt;&gt;"",ROW(K$6:K$207)),ROWS(K$6:K179))))</f>
        <v/>
      </c>
    </row>
    <row r="180" spans="10:13" x14ac:dyDescent="0.25">
      <c r="J180" s="9" t="str">
        <f>IF(AND('Covered Services'!Q184&lt;&gt;1,'Covered Services'!E184="OutPt, IN",'Covered Services'!B184&gt;0),'Covered Services'!B184,"")</f>
        <v/>
      </c>
      <c r="K180" s="76" t="str">
        <f>IF(J180="","",'Covered Services'!D184)</f>
        <v/>
      </c>
      <c r="L180" s="43" t="str">
        <f t="array" ref="L180">IF(COUNTIF($J$6:$J$207,"?*")&lt;ROW(J180)-5,"",INDEX(J:J,SMALL(IF(J$6:J$207&lt;&gt;"",ROW(J$6:J$207)),ROWS(J$6:J180))))</f>
        <v/>
      </c>
      <c r="M180" s="43" t="str">
        <f t="array" ref="M180">IF(COUNTIF($J$6:$J$207,"?*")&lt;ROW(K180)-5,"",INDEX(K:K,SMALL(IF(K$6:K$207&lt;&gt;"",ROW(K$6:K$207)),ROWS(K$6:K180))))</f>
        <v/>
      </c>
    </row>
    <row r="181" spans="10:13" x14ac:dyDescent="0.25">
      <c r="J181" s="9" t="str">
        <f>IF(AND('Covered Services'!Q185&lt;&gt;1,'Covered Services'!E185="OutPt, IN",'Covered Services'!B185&gt;0),'Covered Services'!B185,"")</f>
        <v/>
      </c>
      <c r="K181" s="76" t="str">
        <f>IF(J181="","",'Covered Services'!D185)</f>
        <v/>
      </c>
      <c r="L181" s="43" t="str">
        <f t="array" ref="L181">IF(COUNTIF($J$6:$J$207,"?*")&lt;ROW(J181)-5,"",INDEX(J:J,SMALL(IF(J$6:J$207&lt;&gt;"",ROW(J$6:J$207)),ROWS(J$6:J181))))</f>
        <v/>
      </c>
      <c r="M181" s="43" t="str">
        <f t="array" ref="M181">IF(COUNTIF($J$6:$J$207,"?*")&lt;ROW(K181)-5,"",INDEX(K:K,SMALL(IF(K$6:K$207&lt;&gt;"",ROW(K$6:K$207)),ROWS(K$6:K181))))</f>
        <v/>
      </c>
    </row>
    <row r="182" spans="10:13" x14ac:dyDescent="0.25">
      <c r="J182" s="9" t="str">
        <f>IF(AND('Covered Services'!Q186&lt;&gt;1,'Covered Services'!E186="OutPt, IN",'Covered Services'!B186&gt;0),'Covered Services'!B186,"")</f>
        <v/>
      </c>
      <c r="K182" s="76" t="str">
        <f>IF(J182="","",'Covered Services'!D186)</f>
        <v/>
      </c>
      <c r="L182" s="43" t="str">
        <f t="array" ref="L182">IF(COUNTIF($J$6:$J$207,"?*")&lt;ROW(J182)-5,"",INDEX(J:J,SMALL(IF(J$6:J$207&lt;&gt;"",ROW(J$6:J$207)),ROWS(J$6:J182))))</f>
        <v/>
      </c>
      <c r="M182" s="43" t="str">
        <f t="array" ref="M182">IF(COUNTIF($J$6:$J$207,"?*")&lt;ROW(K182)-5,"",INDEX(K:K,SMALL(IF(K$6:K$207&lt;&gt;"",ROW(K$6:K$207)),ROWS(K$6:K182))))</f>
        <v/>
      </c>
    </row>
    <row r="183" spans="10:13" x14ac:dyDescent="0.25">
      <c r="J183" s="9" t="str">
        <f>IF(AND('Covered Services'!Q187&lt;&gt;1,'Covered Services'!E187="OutPt, IN",'Covered Services'!B187&gt;0),'Covered Services'!B187,"")</f>
        <v/>
      </c>
      <c r="K183" s="76" t="str">
        <f>IF(J183="","",'Covered Services'!D187)</f>
        <v/>
      </c>
      <c r="L183" s="43" t="str">
        <f t="array" ref="L183">IF(COUNTIF($J$6:$J$207,"?*")&lt;ROW(J183)-5,"",INDEX(J:J,SMALL(IF(J$6:J$207&lt;&gt;"",ROW(J$6:J$207)),ROWS(J$6:J183))))</f>
        <v/>
      </c>
      <c r="M183" s="43" t="str">
        <f t="array" ref="M183">IF(COUNTIF($J$6:$J$207,"?*")&lt;ROW(K183)-5,"",INDEX(K:K,SMALL(IF(K$6:K$207&lt;&gt;"",ROW(K$6:K$207)),ROWS(K$6:K183))))</f>
        <v/>
      </c>
    </row>
    <row r="184" spans="10:13" x14ac:dyDescent="0.25">
      <c r="J184" s="9" t="str">
        <f>IF(AND('Covered Services'!Q188&lt;&gt;1,'Covered Services'!E188="OutPt, IN",'Covered Services'!B188&gt;0),'Covered Services'!B188,"")</f>
        <v/>
      </c>
      <c r="K184" s="76" t="str">
        <f>IF(J184="","",'Covered Services'!D188)</f>
        <v/>
      </c>
      <c r="L184" s="43" t="str">
        <f t="array" ref="L184">IF(COUNTIF($J$6:$J$207,"?*")&lt;ROW(J184)-5,"",INDEX(J:J,SMALL(IF(J$6:J$207&lt;&gt;"",ROW(J$6:J$207)),ROWS(J$6:J184))))</f>
        <v/>
      </c>
      <c r="M184" s="43" t="str">
        <f t="array" ref="M184">IF(COUNTIF($J$6:$J$207,"?*")&lt;ROW(K184)-5,"",INDEX(K:K,SMALL(IF(K$6:K$207&lt;&gt;"",ROW(K$6:K$207)),ROWS(K$6:K184))))</f>
        <v/>
      </c>
    </row>
    <row r="185" spans="10:13" x14ac:dyDescent="0.25">
      <c r="J185" s="9" t="str">
        <f>IF(AND('Covered Services'!Q189&lt;&gt;1,'Covered Services'!E189="OutPt, IN",'Covered Services'!B189&gt;0),'Covered Services'!B189,"")</f>
        <v/>
      </c>
      <c r="K185" s="76" t="str">
        <f>IF(J185="","",'Covered Services'!D189)</f>
        <v/>
      </c>
      <c r="L185" s="43" t="str">
        <f t="array" ref="L185">IF(COUNTIF($J$6:$J$207,"?*")&lt;ROW(J185)-5,"",INDEX(J:J,SMALL(IF(J$6:J$207&lt;&gt;"",ROW(J$6:J$207)),ROWS(J$6:J185))))</f>
        <v/>
      </c>
      <c r="M185" s="43" t="str">
        <f t="array" ref="M185">IF(COUNTIF($J$6:$J$207,"?*")&lt;ROW(K185)-5,"",INDEX(K:K,SMALL(IF(K$6:K$207&lt;&gt;"",ROW(K$6:K$207)),ROWS(K$6:K185))))</f>
        <v/>
      </c>
    </row>
    <row r="186" spans="10:13" x14ac:dyDescent="0.25">
      <c r="J186" s="9" t="str">
        <f>IF(AND('Covered Services'!Q190&lt;&gt;1,'Covered Services'!E190="OutPt, IN",'Covered Services'!B190&gt;0),'Covered Services'!B190,"")</f>
        <v/>
      </c>
      <c r="K186" s="76" t="str">
        <f>IF(J186="","",'Covered Services'!D190)</f>
        <v/>
      </c>
      <c r="L186" s="43" t="str">
        <f t="array" ref="L186">IF(COUNTIF($J$6:$J$207,"?*")&lt;ROW(J186)-5,"",INDEX(J:J,SMALL(IF(J$6:J$207&lt;&gt;"",ROW(J$6:J$207)),ROWS(J$6:J186))))</f>
        <v/>
      </c>
      <c r="M186" s="43" t="str">
        <f t="array" ref="M186">IF(COUNTIF($J$6:$J$207,"?*")&lt;ROW(K186)-5,"",INDEX(K:K,SMALL(IF(K$6:K$207&lt;&gt;"",ROW(K$6:K$207)),ROWS(K$6:K186))))</f>
        <v/>
      </c>
    </row>
    <row r="187" spans="10:13" x14ac:dyDescent="0.25">
      <c r="J187" s="9" t="str">
        <f>IF(AND('Covered Services'!Q191&lt;&gt;1,'Covered Services'!E191="OutPt, IN",'Covered Services'!B191&gt;0),'Covered Services'!B191,"")</f>
        <v/>
      </c>
      <c r="K187" s="76" t="str">
        <f>IF(J187="","",'Covered Services'!D191)</f>
        <v/>
      </c>
      <c r="L187" s="43" t="str">
        <f t="array" ref="L187">IF(COUNTIF($J$6:$J$207,"?*")&lt;ROW(J187)-5,"",INDEX(J:J,SMALL(IF(J$6:J$207&lt;&gt;"",ROW(J$6:J$207)),ROWS(J$6:J187))))</f>
        <v/>
      </c>
      <c r="M187" s="43" t="str">
        <f t="array" ref="M187">IF(COUNTIF($J$6:$J$207,"?*")&lt;ROW(K187)-5,"",INDEX(K:K,SMALL(IF(K$6:K$207&lt;&gt;"",ROW(K$6:K$207)),ROWS(K$6:K187))))</f>
        <v/>
      </c>
    </row>
    <row r="188" spans="10:13" x14ac:dyDescent="0.25">
      <c r="J188" s="9" t="str">
        <f>IF(AND('Covered Services'!Q192&lt;&gt;1,'Covered Services'!E192="OutPt, IN",'Covered Services'!B192&gt;0),'Covered Services'!B192,"")</f>
        <v/>
      </c>
      <c r="K188" s="76" t="str">
        <f>IF(J188="","",'Covered Services'!D192)</f>
        <v/>
      </c>
      <c r="L188" s="43" t="str">
        <f t="array" ref="L188">IF(COUNTIF($J$6:$J$207,"?*")&lt;ROW(J188)-5,"",INDEX(J:J,SMALL(IF(J$6:J$207&lt;&gt;"",ROW(J$6:J$207)),ROWS(J$6:J188))))</f>
        <v/>
      </c>
      <c r="M188" s="43" t="str">
        <f t="array" ref="M188">IF(COUNTIF($J$6:$J$207,"?*")&lt;ROW(K188)-5,"",INDEX(K:K,SMALL(IF(K$6:K$207&lt;&gt;"",ROW(K$6:K$207)),ROWS(K$6:K188))))</f>
        <v/>
      </c>
    </row>
    <row r="189" spans="10:13" x14ac:dyDescent="0.25">
      <c r="J189" s="9" t="str">
        <f>IF(AND('Covered Services'!Q193&lt;&gt;1,'Covered Services'!E193="OutPt, IN",'Covered Services'!B193&gt;0),'Covered Services'!B193,"")</f>
        <v/>
      </c>
      <c r="K189" s="76" t="str">
        <f>IF(J189="","",'Covered Services'!D193)</f>
        <v/>
      </c>
      <c r="L189" s="43" t="str">
        <f t="array" ref="L189">IF(COUNTIF($J$6:$J$207,"?*")&lt;ROW(J189)-5,"",INDEX(J:J,SMALL(IF(J$6:J$207&lt;&gt;"",ROW(J$6:J$207)),ROWS(J$6:J189))))</f>
        <v/>
      </c>
      <c r="M189" s="43" t="str">
        <f t="array" ref="M189">IF(COUNTIF($J$6:$J$207,"?*")&lt;ROW(K189)-5,"",INDEX(K:K,SMALL(IF(K$6:K$207&lt;&gt;"",ROW(K$6:K$207)),ROWS(K$6:K189))))</f>
        <v/>
      </c>
    </row>
    <row r="190" spans="10:13" x14ac:dyDescent="0.25">
      <c r="J190" s="9" t="str">
        <f>IF(AND('Covered Services'!Q194&lt;&gt;1,'Covered Services'!E194="OutPt, IN",'Covered Services'!B194&gt;0),'Covered Services'!B194,"")</f>
        <v/>
      </c>
      <c r="K190" s="76" t="str">
        <f>IF(J190="","",'Covered Services'!D194)</f>
        <v/>
      </c>
      <c r="L190" s="43" t="str">
        <f t="array" ref="L190">IF(COUNTIF($J$6:$J$207,"?*")&lt;ROW(J190)-5,"",INDEX(J:J,SMALL(IF(J$6:J$207&lt;&gt;"",ROW(J$6:J$207)),ROWS(J$6:J190))))</f>
        <v/>
      </c>
      <c r="M190" s="43" t="str">
        <f t="array" ref="M190">IF(COUNTIF($J$6:$J$207,"?*")&lt;ROW(K190)-5,"",INDEX(K:K,SMALL(IF(K$6:K$207&lt;&gt;"",ROW(K$6:K$207)),ROWS(K$6:K190))))</f>
        <v/>
      </c>
    </row>
    <row r="191" spans="10:13" x14ac:dyDescent="0.25">
      <c r="J191" s="9" t="str">
        <f>IF(AND('Covered Services'!Q195&lt;&gt;1,'Covered Services'!E195="OutPt, IN",'Covered Services'!B195&gt;0),'Covered Services'!B195,"")</f>
        <v/>
      </c>
      <c r="K191" s="76" t="str">
        <f>IF(J191="","",'Covered Services'!D195)</f>
        <v/>
      </c>
      <c r="L191" s="43" t="str">
        <f t="array" ref="L191">IF(COUNTIF($J$6:$J$207,"?*")&lt;ROW(J191)-5,"",INDEX(J:J,SMALL(IF(J$6:J$207&lt;&gt;"",ROW(J$6:J$207)),ROWS(J$6:J191))))</f>
        <v/>
      </c>
      <c r="M191" s="43" t="str">
        <f t="array" ref="M191">IF(COUNTIF($J$6:$J$207,"?*")&lt;ROW(K191)-5,"",INDEX(K:K,SMALL(IF(K$6:K$207&lt;&gt;"",ROW(K$6:K$207)),ROWS(K$6:K191))))</f>
        <v/>
      </c>
    </row>
    <row r="192" spans="10:13" x14ac:dyDescent="0.25">
      <c r="J192" s="9" t="str">
        <f>IF(AND('Covered Services'!Q196&lt;&gt;1,'Covered Services'!E196="OutPt, IN",'Covered Services'!B196&gt;0),'Covered Services'!B196,"")</f>
        <v/>
      </c>
      <c r="K192" s="76" t="str">
        <f>IF(J192="","",'Covered Services'!D196)</f>
        <v/>
      </c>
      <c r="L192" s="43" t="str">
        <f t="array" ref="L192">IF(COUNTIF($J$6:$J$207,"?*")&lt;ROW(J192)-5,"",INDEX(J:J,SMALL(IF(J$6:J$207&lt;&gt;"",ROW(J$6:J$207)),ROWS(J$6:J192))))</f>
        <v/>
      </c>
      <c r="M192" s="43" t="str">
        <f t="array" ref="M192">IF(COUNTIF($J$6:$J$207,"?*")&lt;ROW(K192)-5,"",INDEX(K:K,SMALL(IF(K$6:K$207&lt;&gt;"",ROW(K$6:K$207)),ROWS(K$6:K192))))</f>
        <v/>
      </c>
    </row>
    <row r="193" spans="10:13" x14ac:dyDescent="0.25">
      <c r="J193" s="9" t="str">
        <f>IF(AND('Covered Services'!Q197&lt;&gt;1,'Covered Services'!E197="OutPt, IN",'Covered Services'!B197&gt;0),'Covered Services'!B197,"")</f>
        <v/>
      </c>
      <c r="K193" s="76" t="str">
        <f>IF(J193="","",'Covered Services'!D197)</f>
        <v/>
      </c>
      <c r="L193" s="43" t="str">
        <f t="array" ref="L193">IF(COUNTIF($J$6:$J$207,"?*")&lt;ROW(J193)-5,"",INDEX(J:J,SMALL(IF(J$6:J$207&lt;&gt;"",ROW(J$6:J$207)),ROWS(J$6:J193))))</f>
        <v/>
      </c>
      <c r="M193" s="43" t="str">
        <f t="array" ref="M193">IF(COUNTIF($J$6:$J$207,"?*")&lt;ROW(K193)-5,"",INDEX(K:K,SMALL(IF(K$6:K$207&lt;&gt;"",ROW(K$6:K$207)),ROWS(K$6:K193))))</f>
        <v/>
      </c>
    </row>
    <row r="194" spans="10:13" x14ac:dyDescent="0.25">
      <c r="J194" s="9" t="str">
        <f>IF(AND('Covered Services'!Q198&lt;&gt;1,'Covered Services'!E198="OutPt, IN",'Covered Services'!B198&gt;0),'Covered Services'!B198,"")</f>
        <v/>
      </c>
      <c r="K194" s="76" t="str">
        <f>IF(J194="","",'Covered Services'!D198)</f>
        <v/>
      </c>
      <c r="L194" s="43" t="str">
        <f t="array" ref="L194">IF(COUNTIF($J$6:$J$207,"?*")&lt;ROW(J194)-5,"",INDEX(J:J,SMALL(IF(J$6:J$207&lt;&gt;"",ROW(J$6:J$207)),ROWS(J$6:J194))))</f>
        <v/>
      </c>
      <c r="M194" s="43" t="str">
        <f t="array" ref="M194">IF(COUNTIF($J$6:$J$207,"?*")&lt;ROW(K194)-5,"",INDEX(K:K,SMALL(IF(K$6:K$207&lt;&gt;"",ROW(K$6:K$207)),ROWS(K$6:K194))))</f>
        <v/>
      </c>
    </row>
    <row r="195" spans="10:13" x14ac:dyDescent="0.25">
      <c r="J195" s="9" t="str">
        <f>IF(AND('Covered Services'!Q199&lt;&gt;1,'Covered Services'!E199="OutPt, IN",'Covered Services'!B199&gt;0),'Covered Services'!B199,"")</f>
        <v/>
      </c>
      <c r="K195" s="76" t="str">
        <f>IF(J195="","",'Covered Services'!D199)</f>
        <v/>
      </c>
      <c r="L195" s="43" t="str">
        <f t="array" ref="L195">IF(COUNTIF($J$6:$J$207,"?*")&lt;ROW(J195)-5,"",INDEX(J:J,SMALL(IF(J$6:J$207&lt;&gt;"",ROW(J$6:J$207)),ROWS(J$6:J195))))</f>
        <v/>
      </c>
      <c r="M195" s="43" t="str">
        <f t="array" ref="M195">IF(COUNTIF($J$6:$J$207,"?*")&lt;ROW(K195)-5,"",INDEX(K:K,SMALL(IF(K$6:K$207&lt;&gt;"",ROW(K$6:K$207)),ROWS(K$6:K195))))</f>
        <v/>
      </c>
    </row>
    <row r="196" spans="10:13" x14ac:dyDescent="0.25">
      <c r="J196" s="9" t="str">
        <f>IF(AND('Covered Services'!Q200&lt;&gt;1,'Covered Services'!E200="OutPt, IN",'Covered Services'!B200&gt;0),'Covered Services'!B200,"")</f>
        <v/>
      </c>
      <c r="K196" s="76" t="str">
        <f>IF(J196="","",'Covered Services'!D200)</f>
        <v/>
      </c>
      <c r="L196" s="43" t="str">
        <f t="array" ref="L196">IF(COUNTIF($J$6:$J$207,"?*")&lt;ROW(J196)-5,"",INDEX(J:J,SMALL(IF(J$6:J$207&lt;&gt;"",ROW(J$6:J$207)),ROWS(J$6:J196))))</f>
        <v/>
      </c>
      <c r="M196" s="43" t="str">
        <f t="array" ref="M196">IF(COUNTIF($J$6:$J$207,"?*")&lt;ROW(K196)-5,"",INDEX(K:K,SMALL(IF(K$6:K$207&lt;&gt;"",ROW(K$6:K$207)),ROWS(K$6:K196))))</f>
        <v/>
      </c>
    </row>
    <row r="197" spans="10:13" x14ac:dyDescent="0.25">
      <c r="J197" s="9" t="str">
        <f>IF(AND('Covered Services'!Q201&lt;&gt;1,'Covered Services'!E201="OutPt, IN",'Covered Services'!B201&gt;0),'Covered Services'!B201,"")</f>
        <v/>
      </c>
      <c r="K197" s="76" t="str">
        <f>IF(J197="","",'Covered Services'!D201)</f>
        <v/>
      </c>
      <c r="L197" s="43" t="str">
        <f t="array" ref="L197">IF(COUNTIF($J$6:$J$207,"?*")&lt;ROW(J197)-5,"",INDEX(J:J,SMALL(IF(J$6:J$207&lt;&gt;"",ROW(J$6:J$207)),ROWS(J$6:J197))))</f>
        <v/>
      </c>
      <c r="M197" s="43" t="str">
        <f t="array" ref="M197">IF(COUNTIF($J$6:$J$207,"?*")&lt;ROW(K197)-5,"",INDEX(K:K,SMALL(IF(K$6:K$207&lt;&gt;"",ROW(K$6:K$207)),ROWS(K$6:K197))))</f>
        <v/>
      </c>
    </row>
    <row r="198" spans="10:13" x14ac:dyDescent="0.25">
      <c r="J198" s="9" t="str">
        <f>IF(AND('Covered Services'!Q202&lt;&gt;1,'Covered Services'!E202="OutPt, IN",'Covered Services'!B202&gt;0),'Covered Services'!B202,"")</f>
        <v/>
      </c>
      <c r="K198" s="76" t="str">
        <f>IF(J198="","",'Covered Services'!D202)</f>
        <v/>
      </c>
      <c r="L198" s="43" t="str">
        <f t="array" ref="L198">IF(COUNTIF($J$6:$J$207,"?*")&lt;ROW(J198)-5,"",INDEX(J:J,SMALL(IF(J$6:J$207&lt;&gt;"",ROW(J$6:J$207)),ROWS(J$6:J198))))</f>
        <v/>
      </c>
      <c r="M198" s="43" t="str">
        <f t="array" ref="M198">IF(COUNTIF($J$6:$J$207,"?*")&lt;ROW(K198)-5,"",INDEX(K:K,SMALL(IF(K$6:K$207&lt;&gt;"",ROW(K$6:K$207)),ROWS(K$6:K198))))</f>
        <v/>
      </c>
    </row>
    <row r="199" spans="10:13" x14ac:dyDescent="0.25">
      <c r="J199" s="9" t="str">
        <f>IF(AND('Covered Services'!Q203&lt;&gt;1,'Covered Services'!E203="OutPt, IN",'Covered Services'!B203&gt;0),'Covered Services'!B203,"")</f>
        <v/>
      </c>
      <c r="K199" s="76" t="str">
        <f>IF(J199="","",'Covered Services'!D203)</f>
        <v/>
      </c>
      <c r="L199" s="43" t="str">
        <f t="array" ref="L199">IF(COUNTIF($J$6:$J$207,"?*")&lt;ROW(J199)-5,"",INDEX(J:J,SMALL(IF(J$6:J$207&lt;&gt;"",ROW(J$6:J$207)),ROWS(J$6:J199))))</f>
        <v/>
      </c>
      <c r="M199" s="43" t="str">
        <f t="array" ref="M199">IF(COUNTIF($J$6:$J$207,"?*")&lt;ROW(K199)-5,"",INDEX(K:K,SMALL(IF(K$6:K$207&lt;&gt;"",ROW(K$6:K$207)),ROWS(K$6:K199))))</f>
        <v/>
      </c>
    </row>
    <row r="200" spans="10:13" x14ac:dyDescent="0.25">
      <c r="J200" s="9" t="str">
        <f>IF(AND('Covered Services'!Q204&lt;&gt;1,'Covered Services'!E204="OutPt, IN",'Covered Services'!B204&gt;0),'Covered Services'!B204,"")</f>
        <v/>
      </c>
      <c r="K200" s="76" t="str">
        <f>IF(J200="","",'Covered Services'!D204)</f>
        <v/>
      </c>
      <c r="L200" s="43" t="str">
        <f t="array" ref="L200">IF(COUNTIF($J$6:$J$207,"?*")&lt;ROW(J200)-5,"",INDEX(J:J,SMALL(IF(J$6:J$207&lt;&gt;"",ROW(J$6:J$207)),ROWS(J$6:J200))))</f>
        <v/>
      </c>
      <c r="M200" s="43" t="str">
        <f t="array" ref="M200">IF(COUNTIF($J$6:$J$207,"?*")&lt;ROW(K200)-5,"",INDEX(K:K,SMALL(IF(K$6:K$207&lt;&gt;"",ROW(K$6:K$207)),ROWS(K$6:K200))))</f>
        <v/>
      </c>
    </row>
    <row r="201" spans="10:13" x14ac:dyDescent="0.25">
      <c r="J201" s="9" t="str">
        <f>IF(AND('Covered Services'!Q205&lt;&gt;1,'Covered Services'!E205="OutPt, IN",'Covered Services'!B205&gt;0),'Covered Services'!B205,"")</f>
        <v/>
      </c>
      <c r="K201" s="76" t="str">
        <f>IF(J201="","",'Covered Services'!D205)</f>
        <v/>
      </c>
      <c r="L201" s="43" t="str">
        <f t="array" ref="L201">IF(COUNTIF($J$6:$J$207,"?*")&lt;ROW(J201)-5,"",INDEX(J:J,SMALL(IF(J$6:J$207&lt;&gt;"",ROW(J$6:J$207)),ROWS(J$6:J201))))</f>
        <v/>
      </c>
      <c r="M201" s="43" t="str">
        <f t="array" ref="M201">IF(COUNTIF($J$6:$J$207,"?*")&lt;ROW(K201)-5,"",INDEX(K:K,SMALL(IF(K$6:K$207&lt;&gt;"",ROW(K$6:K$207)),ROWS(K$6:K201))))</f>
        <v/>
      </c>
    </row>
    <row r="202" spans="10:13" x14ac:dyDescent="0.25">
      <c r="J202" s="9" t="str">
        <f>IF(AND('Covered Services'!Q206&lt;&gt;1,'Covered Services'!E206="OutPt, IN",'Covered Services'!B206&gt;0),'Covered Services'!B206,"")</f>
        <v/>
      </c>
      <c r="K202" s="76" t="str">
        <f>IF(J202="","",'Covered Services'!D206)</f>
        <v/>
      </c>
      <c r="L202" s="43" t="str">
        <f t="array" ref="L202">IF(COUNTIF($J$6:$J$207,"?*")&lt;ROW(J202)-5,"",INDEX(J:J,SMALL(IF(J$6:J$207&lt;&gt;"",ROW(J$6:J$207)),ROWS(J$6:J202))))</f>
        <v/>
      </c>
      <c r="M202" s="43" t="str">
        <f t="array" ref="M202">IF(COUNTIF($J$6:$J$207,"?*")&lt;ROW(K202)-5,"",INDEX(K:K,SMALL(IF(K$6:K$207&lt;&gt;"",ROW(K$6:K$207)),ROWS(K$6:K202))))</f>
        <v/>
      </c>
    </row>
    <row r="203" spans="10:13" x14ac:dyDescent="0.25">
      <c r="J203" s="9" t="str">
        <f>IF(AND('Covered Services'!Q207&lt;&gt;1,'Covered Services'!E207="OutPt, IN",'Covered Services'!B207&gt;0),'Covered Services'!B207,"")</f>
        <v/>
      </c>
      <c r="K203" s="76" t="str">
        <f>IF(J203="","",'Covered Services'!D207)</f>
        <v/>
      </c>
      <c r="L203" s="43" t="str">
        <f t="array" ref="L203">IF(COUNTIF($J$6:$J$207,"?*")&lt;ROW(J203)-5,"",INDEX(J:J,SMALL(IF(J$6:J$207&lt;&gt;"",ROW(J$6:J$207)),ROWS(J$6:J203))))</f>
        <v/>
      </c>
      <c r="M203" s="43" t="str">
        <f t="array" ref="M203">IF(COUNTIF($J$6:$J$207,"?*")&lt;ROW(K203)-5,"",INDEX(K:K,SMALL(IF(K$6:K$207&lt;&gt;"",ROW(K$6:K$207)),ROWS(K$6:K203))))</f>
        <v/>
      </c>
    </row>
    <row r="204" spans="10:13" x14ac:dyDescent="0.25">
      <c r="J204" s="9" t="str">
        <f>IF(AND('Covered Services'!Q208&lt;&gt;1,'Covered Services'!E208="OutPt, IN",'Covered Services'!B208&gt;0),'Covered Services'!B208,"")</f>
        <v/>
      </c>
      <c r="K204" s="76" t="str">
        <f>IF(J204="","",'Covered Services'!D208)</f>
        <v/>
      </c>
      <c r="L204" s="43" t="str">
        <f t="array" ref="L204">IF(COUNTIF($J$6:$J$207,"?*")&lt;ROW(J204)-5,"",INDEX(J:J,SMALL(IF(J$6:J$207&lt;&gt;"",ROW(J$6:J$207)),ROWS(J$6:J204))))</f>
        <v/>
      </c>
      <c r="M204" s="43" t="str">
        <f t="array" ref="M204">IF(COUNTIF($J$6:$J$207,"?*")&lt;ROW(K204)-5,"",INDEX(K:K,SMALL(IF(K$6:K$207&lt;&gt;"",ROW(K$6:K$207)),ROWS(K$6:K204))))</f>
        <v/>
      </c>
    </row>
    <row r="205" spans="10:13" x14ac:dyDescent="0.25">
      <c r="J205" s="9" t="str">
        <f>IF(AND('Covered Services'!Q209&lt;&gt;1,'Covered Services'!E209="OutPt, IN",'Covered Services'!B209&gt;0),'Covered Services'!B209,"")</f>
        <v/>
      </c>
      <c r="K205" s="76" t="str">
        <f>IF(J205="","",'Covered Services'!D209)</f>
        <v/>
      </c>
      <c r="L205" s="43" t="str">
        <f t="array" ref="L205">IF(COUNTIF($J$6:$J$207,"?*")&lt;ROW(J205)-5,"",INDEX(J:J,SMALL(IF(J$6:J$207&lt;&gt;"",ROW(J$6:J$207)),ROWS(J$6:J205))))</f>
        <v/>
      </c>
      <c r="M205" s="43" t="str">
        <f t="array" ref="M205">IF(COUNTIF($J$6:$J$207,"?*")&lt;ROW(K205)-5,"",INDEX(K:K,SMALL(IF(K$6:K$207&lt;&gt;"",ROW(K$6:K$207)),ROWS(K$6:K205))))</f>
        <v/>
      </c>
    </row>
    <row r="206" spans="10:13" x14ac:dyDescent="0.25">
      <c r="J206" s="9" t="str">
        <f>IF(AND('Covered Services'!Q210&lt;&gt;1,'Covered Services'!E210="OutPt, IN",'Covered Services'!B210&gt;0),'Covered Services'!B210,"")</f>
        <v/>
      </c>
      <c r="K206" s="76" t="str">
        <f>IF(J206="","",'Covered Services'!D210)</f>
        <v/>
      </c>
      <c r="L206" s="43" t="str">
        <f t="array" ref="L206">IF(COUNTIF($J$6:$J$207,"?*")&lt;ROW(J206)-5,"",INDEX(J:J,SMALL(IF(J$6:J$207&lt;&gt;"",ROW(J$6:J$207)),ROWS(J$6:J206))))</f>
        <v/>
      </c>
      <c r="M206" s="43" t="str">
        <f t="array" ref="M206">IF(COUNTIF($J$6:$J$207,"?*")&lt;ROW(K206)-5,"",INDEX(K:K,SMALL(IF(K$6:K$207&lt;&gt;"",ROW(K$6:K$207)),ROWS(K$6:K206))))</f>
        <v/>
      </c>
    </row>
    <row r="207" spans="10:13" x14ac:dyDescent="0.25">
      <c r="J207" s="9" t="str">
        <f>IF(AND('Covered Services'!Q211&lt;&gt;1,'Covered Services'!E211="OutPt, IN",'Covered Services'!B211&gt;0),'Covered Services'!B211,"")</f>
        <v/>
      </c>
      <c r="K207" s="76" t="str">
        <f>IF(J207="","",'Covered Services'!D211)</f>
        <v/>
      </c>
      <c r="L207" s="43" t="str">
        <f t="array" ref="L207">IF(COUNTIF($J$6:$J$207,"?*")&lt;ROW(J207)-5,"",INDEX(J:J,SMALL(IF(J$6:J$207&lt;&gt;"",ROW(J$6:J$207)),ROWS(J$6:J207))))</f>
        <v/>
      </c>
      <c r="M207" s="43" t="str">
        <f t="array" ref="M207">IF(COUNTIF($J$6:$J$207,"?*")&lt;ROW(K207)-5,"",INDEX(K:K,SMALL(IF(K$6:K$207&lt;&gt;"",ROW(K$6:K$207)),ROWS(K$6:K207))))</f>
        <v/>
      </c>
    </row>
    <row r="208" spans="10:13" x14ac:dyDescent="0.25">
      <c r="L208" s="43"/>
    </row>
    <row r="209" spans="12:12" x14ac:dyDescent="0.25">
      <c r="L209" s="43"/>
    </row>
    <row r="210" spans="12:12" x14ac:dyDescent="0.25">
      <c r="L210" s="43"/>
    </row>
    <row r="211" spans="12:12" x14ac:dyDescent="0.25">
      <c r="L211" s="43"/>
    </row>
    <row r="212" spans="12:12" x14ac:dyDescent="0.25">
      <c r="L212" s="43"/>
    </row>
    <row r="213" spans="12:12" x14ac:dyDescent="0.25">
      <c r="L213" s="43"/>
    </row>
    <row r="214" spans="12:12" x14ac:dyDescent="0.25">
      <c r="L214" s="43"/>
    </row>
    <row r="215" spans="12:12" x14ac:dyDescent="0.25">
      <c r="L215" s="43"/>
    </row>
    <row r="216" spans="12:12" x14ac:dyDescent="0.25">
      <c r="L216" s="43"/>
    </row>
  </sheetData>
  <sheetProtection sheet="1" formatRows="0"/>
  <mergeCells count="2">
    <mergeCell ref="B1:H1"/>
    <mergeCell ref="B68:F68"/>
  </mergeCells>
  <conditionalFormatting sqref="B70:B75">
    <cfRule type="cellIs" dxfId="166" priority="29" operator="notBetween">
      <formula>0</formula>
      <formula>2000</formula>
    </cfRule>
  </conditionalFormatting>
  <conditionalFormatting sqref="B75">
    <cfRule type="containsErrors" dxfId="165" priority="28">
      <formula>ISERROR(B75)</formula>
    </cfRule>
  </conditionalFormatting>
  <conditionalFormatting sqref="B70:B74">
    <cfRule type="containsErrors" dxfId="164" priority="27">
      <formula>ISERROR(B70)</formula>
    </cfRule>
  </conditionalFormatting>
  <conditionalFormatting sqref="F70:F75">
    <cfRule type="containsText" dxfId="163" priority="26" operator="containsText" text="Predominant Level Met">
      <formula>NOT(ISERROR(SEARCH("Predominant Level Met",F70)))</formula>
    </cfRule>
  </conditionalFormatting>
  <conditionalFormatting sqref="G69">
    <cfRule type="containsText" dxfId="162" priority="24" operator="containsText" text="No such cost sharing shall be applied">
      <formula>NOT(ISERROR(SEARCH("No such cost sharing shall be applied",G69)))</formula>
    </cfRule>
    <cfRule type="cellIs" dxfId="161" priority="25" operator="notEqual">
      <formula>"No such cost sharing shall be applied"</formula>
    </cfRule>
  </conditionalFormatting>
  <conditionalFormatting sqref="B79:B84">
    <cfRule type="cellIs" dxfId="160" priority="22" operator="notBetween">
      <formula>0</formula>
      <formula>2000</formula>
    </cfRule>
  </conditionalFormatting>
  <conditionalFormatting sqref="B79:B84">
    <cfRule type="containsErrors" dxfId="159" priority="21">
      <formula>ISERROR(B79)</formula>
    </cfRule>
  </conditionalFormatting>
  <conditionalFormatting sqref="F80:F84">
    <cfRule type="containsText" dxfId="158" priority="20" operator="containsText" text="Predominant Level Met">
      <formula>NOT(ISERROR(SEARCH("Predominant Level Met",F80)))</formula>
    </cfRule>
  </conditionalFormatting>
  <conditionalFormatting sqref="G78">
    <cfRule type="containsText" dxfId="157" priority="18" operator="containsText" text="No such cost sharing shall be applied">
      <formula>NOT(ISERROR(SEARCH("No such cost sharing shall be applied",G78)))</formula>
    </cfRule>
    <cfRule type="cellIs" dxfId="156" priority="19" operator="notEqual">
      <formula>"No such cost sharing shall be applied"</formula>
    </cfRule>
  </conditionalFormatting>
  <conditionalFormatting sqref="B88">
    <cfRule type="cellIs" dxfId="155" priority="17" operator="notBetween">
      <formula>0</formula>
      <formula>2000</formula>
    </cfRule>
  </conditionalFormatting>
  <conditionalFormatting sqref="B88">
    <cfRule type="containsErrors" dxfId="154" priority="16">
      <formula>ISERROR(B88)</formula>
    </cfRule>
  </conditionalFormatting>
  <conditionalFormatting sqref="B89:B93">
    <cfRule type="cellIs" dxfId="153" priority="15" operator="notBetween">
      <formula>0</formula>
      <formula>2000</formula>
    </cfRule>
  </conditionalFormatting>
  <conditionalFormatting sqref="B89:B93">
    <cfRule type="containsErrors" dxfId="152" priority="14">
      <formula>ISERROR(B89)</formula>
    </cfRule>
  </conditionalFormatting>
  <conditionalFormatting sqref="F89:F93">
    <cfRule type="containsText" dxfId="151" priority="13" operator="containsText" text="Predominant Level Met">
      <formula>NOT(ISERROR(SEARCH("Predominant Level Met",F89)))</formula>
    </cfRule>
  </conditionalFormatting>
  <conditionalFormatting sqref="G87">
    <cfRule type="containsText" dxfId="150" priority="12" operator="containsText" text="No such limits shall be applied">
      <formula>NOT(ISERROR(SEARCH("No such limits shall be applied",G87)))</formula>
    </cfRule>
  </conditionalFormatting>
  <conditionalFormatting sqref="F79">
    <cfRule type="containsText" dxfId="149" priority="11" operator="containsText" text="Predominant Level Met">
      <formula>NOT(ISERROR(SEARCH("Predominant Level Met",F79)))</formula>
    </cfRule>
  </conditionalFormatting>
  <conditionalFormatting sqref="F88">
    <cfRule type="containsText" dxfId="148" priority="10" operator="containsText" text="Predominant Level Met">
      <formula>NOT(ISERROR(SEARCH("Predominant Level Met",F88)))</formula>
    </cfRule>
  </conditionalFormatting>
  <conditionalFormatting sqref="B97:B102">
    <cfRule type="cellIs" dxfId="147" priority="9" operator="notBetween">
      <formula>0</formula>
      <formula>2000</formula>
    </cfRule>
  </conditionalFormatting>
  <conditionalFormatting sqref="B97:B102">
    <cfRule type="containsErrors" dxfId="146" priority="8">
      <formula>ISERROR(B97)</formula>
    </cfRule>
  </conditionalFormatting>
  <conditionalFormatting sqref="F98:F102">
    <cfRule type="containsText" dxfId="145" priority="7" operator="containsText" text="Predominant Level Met">
      <formula>NOT(ISERROR(SEARCH("Predominant Level Met",F98)))</formula>
    </cfRule>
  </conditionalFormatting>
  <conditionalFormatting sqref="F97">
    <cfRule type="containsText" dxfId="144" priority="6" operator="containsText" text="Predominant Level Met">
      <formula>NOT(ISERROR(SEARCH("Predominant Level Met",F97)))</formula>
    </cfRule>
  </conditionalFormatting>
  <conditionalFormatting sqref="G96">
    <cfRule type="containsText" dxfId="143" priority="5" operator="containsText" text="No such limits shall be applied">
      <formula>NOT(ISERROR(SEARCH("No such limits shall be applied",G96)))</formula>
    </cfRule>
  </conditionalFormatting>
  <conditionalFormatting sqref="D67:H67">
    <cfRule type="containsText" dxfId="142" priority="4" operator="containsText" text="Threshold Not Met">
      <formula>NOT(ISERROR(SEARCH("Threshold Not Met",D67)))</formula>
    </cfRule>
  </conditionalFormatting>
  <conditionalFormatting sqref="D67:H67">
    <cfRule type="cellIs" dxfId="141" priority="3" operator="equal">
      <formula>"Threshold Met"</formula>
    </cfRule>
  </conditionalFormatting>
  <conditionalFormatting sqref="E67:H67">
    <cfRule type="cellIs" dxfId="140" priority="2" operator="equal">
      <formula>"Threshold Met"</formula>
    </cfRule>
  </conditionalFormatting>
  <conditionalFormatting sqref="D67:H67">
    <cfRule type="cellIs" dxfId="139" priority="1" operator="equal">
      <formula>"Threshold Met"</formula>
    </cfRule>
  </conditionalFormatting>
  <dataValidations count="1">
    <dataValidation type="list" allowBlank="1" showInputMessage="1" showErrorMessage="1" sqref="F6:F62" xr:uid="{00000000-0002-0000-0500-000000000000}">
      <formula1>"Y, N"</formula1>
    </dataValidation>
  </dataValidations>
  <pageMargins left="0.7" right="0.7" top="0.75" bottom="0.75" header="0.3" footer="0.3"/>
  <pageSetup paperSize="5" scale="22" fitToWidth="0" orientation="landscape" r:id="rId1"/>
  <headerFooter>
    <oddFooter>&amp;C&amp;1#&amp;"Calibri"&amp;10&amp;K000000Confidential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pageSetUpPr fitToPage="1"/>
  </sheetPr>
  <dimension ref="B1:M216"/>
  <sheetViews>
    <sheetView workbookViewId="0">
      <selection activeCell="D6" sqref="D6"/>
    </sheetView>
  </sheetViews>
  <sheetFormatPr defaultRowHeight="15" x14ac:dyDescent="0.25"/>
  <cols>
    <col min="1" max="1" width="3" style="9" customWidth="1"/>
    <col min="2" max="2" width="53.28515625" style="9" customWidth="1"/>
    <col min="3" max="3" width="36.140625" style="9" customWidth="1"/>
    <col min="4" max="4" width="36.28515625" style="9" customWidth="1"/>
    <col min="5" max="5" width="40.42578125" style="9" customWidth="1"/>
    <col min="6" max="6" width="36.28515625" style="9" customWidth="1"/>
    <col min="7" max="7" width="33.7109375" style="9" customWidth="1"/>
    <col min="8" max="8" width="33" style="9" customWidth="1"/>
    <col min="9" max="9" width="9.140625" style="9"/>
    <col min="10" max="10" width="27" style="9" hidden="1" customWidth="1"/>
    <col min="11" max="11" width="14.85546875" style="76" hidden="1" customWidth="1"/>
    <col min="12" max="12" width="25.140625" style="9" hidden="1" customWidth="1"/>
    <col min="13" max="13" width="0" style="9" hidden="1" customWidth="1"/>
    <col min="14" max="16384" width="9.140625" style="9"/>
  </cols>
  <sheetData>
    <row r="1" spans="2:13" ht="71.25" customHeight="1" x14ac:dyDescent="0.25">
      <c r="B1" s="135" t="s">
        <v>16</v>
      </c>
      <c r="C1" s="136"/>
      <c r="D1" s="136"/>
      <c r="E1" s="136"/>
      <c r="F1" s="136"/>
      <c r="G1" s="136"/>
      <c r="H1" s="137"/>
    </row>
    <row r="2" spans="2:13" ht="62.25" customHeight="1" thickBot="1" x14ac:dyDescent="0.3">
      <c r="B2" s="77" t="str">
        <f>"Plan: "&amp;'Covered Services'!C3</f>
        <v xml:space="preserve">Plan: </v>
      </c>
      <c r="C2" s="4"/>
      <c r="D2" s="11"/>
      <c r="E2" s="11"/>
      <c r="F2" s="86" t="str">
        <f>"Plan Year: "&amp;'Covered Services'!C4</f>
        <v xml:space="preserve">Plan Year: </v>
      </c>
      <c r="G2" s="11"/>
      <c r="H2" s="12"/>
    </row>
    <row r="3" spans="2:13" ht="15.75" thickBot="1" x14ac:dyDescent="0.3">
      <c r="B3" s="41" t="s">
        <v>87</v>
      </c>
      <c r="C3" s="5" t="s">
        <v>9</v>
      </c>
      <c r="D3" s="5" t="s">
        <v>10</v>
      </c>
      <c r="E3" s="5" t="s">
        <v>11</v>
      </c>
      <c r="F3" s="5" t="s">
        <v>12</v>
      </c>
      <c r="G3" s="5" t="s">
        <v>14</v>
      </c>
      <c r="H3" s="6" t="s">
        <v>15</v>
      </c>
    </row>
    <row r="4" spans="2:13" x14ac:dyDescent="0.25">
      <c r="B4" s="42" t="str">
        <f ca="1">MID(CELL("filename",A1),FIND("]",CELL("filename",A1))+1,255)</f>
        <v>OPTION-OUTPATIENT, IN, OFFICE</v>
      </c>
      <c r="C4" s="2" t="s">
        <v>13</v>
      </c>
      <c r="D4" s="2" t="s">
        <v>0</v>
      </c>
      <c r="E4" s="2" t="s">
        <v>1</v>
      </c>
      <c r="F4" s="2" t="s">
        <v>2</v>
      </c>
      <c r="G4" s="2" t="s">
        <v>5</v>
      </c>
      <c r="H4" s="2" t="s">
        <v>6</v>
      </c>
    </row>
    <row r="5" spans="2:13" ht="103.5" customHeight="1" thickBot="1" x14ac:dyDescent="0.3">
      <c r="B5" s="88" t="s">
        <v>86</v>
      </c>
      <c r="C5" s="3" t="s">
        <v>4</v>
      </c>
      <c r="D5" s="3" t="s">
        <v>81</v>
      </c>
      <c r="E5" s="3" t="s">
        <v>47</v>
      </c>
      <c r="F5" s="3" t="s">
        <v>3</v>
      </c>
      <c r="G5" s="3" t="s">
        <v>7</v>
      </c>
      <c r="H5" s="3" t="s">
        <v>8</v>
      </c>
      <c r="J5" s="87" t="s">
        <v>82</v>
      </c>
      <c r="L5" s="87" t="s">
        <v>83</v>
      </c>
    </row>
    <row r="6" spans="2:13" x14ac:dyDescent="0.25">
      <c r="B6" s="125" t="str">
        <f>L6</f>
        <v/>
      </c>
      <c r="C6" s="123" t="str">
        <f>M6</f>
        <v/>
      </c>
      <c r="D6" s="34"/>
      <c r="E6" s="35"/>
      <c r="F6" s="36"/>
      <c r="G6" s="36"/>
      <c r="H6" s="37"/>
      <c r="J6" s="9" t="str">
        <f>IF(AND('Covered Services'!Q10&lt;&gt;1,'Covered Services'!E10="OutPt, IN-Office",'Covered Services'!B10&gt;0),'Covered Services'!B10,"")</f>
        <v/>
      </c>
      <c r="K6" s="76" t="str">
        <f>IF(J6="","",'Covered Services'!D10)</f>
        <v/>
      </c>
      <c r="L6" s="43" t="str">
        <f t="array" ref="L6">IF(COUNTIF($J$6:$J$207,"?*")&lt;ROW(J6)-5,"",INDEX(J:J,SMALL(IF(J$6:J$207&lt;&gt;"",ROW(J$6:J$207)),ROWS(J$6:J6))))</f>
        <v/>
      </c>
      <c r="M6" s="43" t="str">
        <f t="array" ref="M6">IF(COUNTIF($J$6:$J$207,"?*")&lt;ROW(K6)-5,"",INDEX(K:K,SMALL(IF(K$6:K$207&lt;&gt;"",ROW(K$6:K$207)),ROWS(K$6:K6))))</f>
        <v/>
      </c>
    </row>
    <row r="7" spans="2:13" x14ac:dyDescent="0.25">
      <c r="B7" s="79" t="str">
        <f t="shared" ref="B7:C27" si="0">L7</f>
        <v/>
      </c>
      <c r="C7" s="123" t="str">
        <f t="shared" si="0"/>
        <v/>
      </c>
      <c r="D7" s="38"/>
      <c r="E7" s="35"/>
      <c r="F7" s="39"/>
      <c r="G7" s="39"/>
      <c r="H7" s="40"/>
      <c r="J7" s="9" t="str">
        <f>IF(AND('Covered Services'!Q11&lt;&gt;1,'Covered Services'!E11="OutPt, IN-Office",'Covered Services'!B11&gt;0),'Covered Services'!B11,"")</f>
        <v/>
      </c>
      <c r="K7" s="76" t="str">
        <f>IF(J7="","",'Covered Services'!D11)</f>
        <v/>
      </c>
      <c r="L7" s="43" t="str">
        <f t="array" ref="L7">IF(COUNTIF($J$6:$J$207,"?*")&lt;ROW(J7)-5,"",INDEX(J:J,SMALL(IF(J$6:J$207&lt;&gt;"",ROW(J$6:J$207)),ROWS(J$6:J7))))</f>
        <v/>
      </c>
      <c r="M7" s="43" t="str">
        <f t="array" ref="M7">IF(COUNTIF($J$6:$J$207,"?*")&lt;ROW(K7)-5,"",INDEX(K:K,SMALL(IF(K$6:K$207&lt;&gt;"",ROW(K$6:K$207)),ROWS(K$6:K7))))</f>
        <v/>
      </c>
    </row>
    <row r="8" spans="2:13" x14ac:dyDescent="0.25">
      <c r="B8" s="79" t="str">
        <f t="shared" si="0"/>
        <v/>
      </c>
      <c r="C8" s="123" t="str">
        <f t="shared" si="0"/>
        <v/>
      </c>
      <c r="D8" s="38"/>
      <c r="E8" s="35"/>
      <c r="F8" s="39"/>
      <c r="G8" s="39"/>
      <c r="H8" s="40"/>
      <c r="J8" s="9" t="str">
        <f>IF(AND('Covered Services'!Q12&lt;&gt;1,'Covered Services'!E12="OutPt, IN-Office",'Covered Services'!B12&gt;0),'Covered Services'!B12,"")</f>
        <v/>
      </c>
      <c r="K8" s="76" t="str">
        <f>IF(J8="","",'Covered Services'!D12)</f>
        <v/>
      </c>
      <c r="L8" s="43" t="str">
        <f t="array" ref="L8">IF(COUNTIF($J$6:$J$207,"?*")&lt;ROW(J8)-5,"",INDEX(J:J,SMALL(IF(J$6:J$207&lt;&gt;"",ROW(J$6:J$207)),ROWS(J$6:J8))))</f>
        <v/>
      </c>
      <c r="M8" s="43" t="str">
        <f t="array" ref="M8">IF(COUNTIF($J$6:$J$207,"?*")&lt;ROW(K8)-5,"",INDEX(K:K,SMALL(IF(K$6:K$207&lt;&gt;"",ROW(K$6:K$207)),ROWS(K$6:K8))))</f>
        <v/>
      </c>
    </row>
    <row r="9" spans="2:13" x14ac:dyDescent="0.25">
      <c r="B9" s="79" t="str">
        <f t="shared" si="0"/>
        <v/>
      </c>
      <c r="C9" s="123" t="str">
        <f t="shared" si="0"/>
        <v/>
      </c>
      <c r="D9" s="38"/>
      <c r="E9" s="35"/>
      <c r="F9" s="39"/>
      <c r="G9" s="39"/>
      <c r="H9" s="40"/>
      <c r="J9" s="9" t="str">
        <f>IF(AND('Covered Services'!Q13&lt;&gt;1,'Covered Services'!E13="OutPt, IN-Office",'Covered Services'!B13&gt;0),'Covered Services'!B13,"")</f>
        <v/>
      </c>
      <c r="K9" s="76" t="str">
        <f>IF(J9="","",'Covered Services'!D13)</f>
        <v/>
      </c>
      <c r="L9" s="43" t="str">
        <f t="array" ref="L9">IF(COUNTIF($J$6:$J$207,"?*")&lt;ROW(J9)-5,"",INDEX(J:J,SMALL(IF(J$6:J$207&lt;&gt;"",ROW(J$6:J$207)),ROWS(J$6:J9))))</f>
        <v/>
      </c>
      <c r="M9" s="43" t="str">
        <f t="array" ref="M9">IF(COUNTIF($J$6:$J$207,"?*")&lt;ROW(K9)-5,"",INDEX(K:K,SMALL(IF(K$6:K$207&lt;&gt;"",ROW(K$6:K$207)),ROWS(K$6:K9))))</f>
        <v/>
      </c>
    </row>
    <row r="10" spans="2:13" x14ac:dyDescent="0.25">
      <c r="B10" s="79" t="str">
        <f t="shared" si="0"/>
        <v/>
      </c>
      <c r="C10" s="123" t="str">
        <f t="shared" si="0"/>
        <v/>
      </c>
      <c r="D10" s="38"/>
      <c r="E10" s="35"/>
      <c r="F10" s="39"/>
      <c r="G10" s="39"/>
      <c r="H10" s="40"/>
      <c r="J10" s="9" t="str">
        <f>IF(AND('Covered Services'!Q14&lt;&gt;1,'Covered Services'!E14="OutPt, IN-Office",'Covered Services'!B14&gt;0),'Covered Services'!B14,"")</f>
        <v/>
      </c>
      <c r="K10" s="76" t="str">
        <f>IF(J10="","",'Covered Services'!D14)</f>
        <v/>
      </c>
      <c r="L10" s="43" t="str">
        <f t="array" ref="L10">IF(COUNTIF($J$6:$J$207,"?*")&lt;ROW(J10)-5,"",INDEX(J:J,SMALL(IF(J$6:J$207&lt;&gt;"",ROW(J$6:J$207)),ROWS(J$6:J10))))</f>
        <v/>
      </c>
      <c r="M10" s="43" t="str">
        <f t="array" ref="M10">IF(COUNTIF($J$6:$J$207,"?*")&lt;ROW(K10)-5,"",INDEX(K:K,SMALL(IF(K$6:K$207&lt;&gt;"",ROW(K$6:K$207)),ROWS(K$6:K10))))</f>
        <v/>
      </c>
    </row>
    <row r="11" spans="2:13" x14ac:dyDescent="0.25">
      <c r="B11" s="79" t="str">
        <f t="shared" si="0"/>
        <v/>
      </c>
      <c r="C11" s="123" t="str">
        <f t="shared" si="0"/>
        <v/>
      </c>
      <c r="D11" s="38"/>
      <c r="E11" s="35"/>
      <c r="F11" s="39"/>
      <c r="G11" s="39"/>
      <c r="H11" s="40"/>
      <c r="J11" s="9" t="str">
        <f>IF(AND('Covered Services'!Q15&lt;&gt;1,'Covered Services'!E15="OutPt, IN-Office",'Covered Services'!B15&gt;0),'Covered Services'!B15,"")</f>
        <v/>
      </c>
      <c r="K11" s="76" t="str">
        <f>IF(J11="","",'Covered Services'!D15)</f>
        <v/>
      </c>
      <c r="L11" s="43" t="str">
        <f t="array" ref="L11">IF(COUNTIF($J$6:$J$207,"?*")&lt;ROW(J11)-5,"",INDEX(J:J,SMALL(IF(J$6:J$207&lt;&gt;"",ROW(J$6:J$207)),ROWS(J$6:J11))))</f>
        <v/>
      </c>
      <c r="M11" s="43" t="str">
        <f t="array" ref="M11">IF(COUNTIF($J$6:$J$207,"?*")&lt;ROW(K11)-5,"",INDEX(K:K,SMALL(IF(K$6:K$207&lt;&gt;"",ROW(K$6:K$207)),ROWS(K$6:K11))))</f>
        <v/>
      </c>
    </row>
    <row r="12" spans="2:13" x14ac:dyDescent="0.25">
      <c r="B12" s="79" t="str">
        <f t="shared" si="0"/>
        <v/>
      </c>
      <c r="C12" s="123" t="str">
        <f t="shared" si="0"/>
        <v/>
      </c>
      <c r="D12" s="38"/>
      <c r="E12" s="35"/>
      <c r="F12" s="39"/>
      <c r="G12" s="39"/>
      <c r="H12" s="40"/>
      <c r="J12" s="9" t="str">
        <f>IF(AND('Covered Services'!Q16&lt;&gt;1,'Covered Services'!E16="OutPt, IN-Office",'Covered Services'!B16&gt;0),'Covered Services'!B16,"")</f>
        <v/>
      </c>
      <c r="K12" s="76" t="str">
        <f>IF(J12="","",'Covered Services'!D16)</f>
        <v/>
      </c>
      <c r="L12" s="43" t="str">
        <f t="array" ref="L12">IF(COUNTIF($J$6:$J$207,"?*")&lt;ROW(J12)-5,"",INDEX(J:J,SMALL(IF(J$6:J$207&lt;&gt;"",ROW(J$6:J$207)),ROWS(J$6:J12))))</f>
        <v/>
      </c>
      <c r="M12" s="43" t="str">
        <f t="array" ref="M12">IF(COUNTIF($J$6:$J$207,"?*")&lt;ROW(K12)-5,"",INDEX(K:K,SMALL(IF(K$6:K$207&lt;&gt;"",ROW(K$6:K$207)),ROWS(K$6:K12))))</f>
        <v/>
      </c>
    </row>
    <row r="13" spans="2:13" x14ac:dyDescent="0.25">
      <c r="B13" s="79" t="str">
        <f t="shared" si="0"/>
        <v/>
      </c>
      <c r="C13" s="123" t="str">
        <f t="shared" si="0"/>
        <v/>
      </c>
      <c r="D13" s="38"/>
      <c r="E13" s="35"/>
      <c r="F13" s="39"/>
      <c r="G13" s="39"/>
      <c r="H13" s="40"/>
      <c r="J13" s="9" t="str">
        <f>IF(AND('Covered Services'!Q17&lt;&gt;1,'Covered Services'!E17="OutPt, IN-Office",'Covered Services'!B17&gt;0),'Covered Services'!B17,"")</f>
        <v/>
      </c>
      <c r="K13" s="76" t="str">
        <f>IF(J13="","",'Covered Services'!D17)</f>
        <v/>
      </c>
      <c r="L13" s="43" t="str">
        <f t="array" ref="L13">IF(COUNTIF($J$6:$J$207,"?*")&lt;ROW(J13)-5,"",INDEX(J:J,SMALL(IF(J$6:J$207&lt;&gt;"",ROW(J$6:J$207)),ROWS(J$6:J13))))</f>
        <v/>
      </c>
      <c r="M13" s="43" t="str">
        <f t="array" ref="M13">IF(COUNTIF($J$6:$J$207,"?*")&lt;ROW(K13)-5,"",INDEX(K:K,SMALL(IF(K$6:K$207&lt;&gt;"",ROW(K$6:K$207)),ROWS(K$6:K13))))</f>
        <v/>
      </c>
    </row>
    <row r="14" spans="2:13" x14ac:dyDescent="0.25">
      <c r="B14" s="79" t="str">
        <f t="shared" si="0"/>
        <v/>
      </c>
      <c r="C14" s="123" t="str">
        <f t="shared" si="0"/>
        <v/>
      </c>
      <c r="D14" s="38"/>
      <c r="E14" s="35"/>
      <c r="F14" s="39"/>
      <c r="G14" s="39"/>
      <c r="H14" s="40"/>
      <c r="J14" s="9" t="str">
        <f>IF(AND('Covered Services'!Q18&lt;&gt;1,'Covered Services'!E18="OutPt, IN-Office",'Covered Services'!B18&gt;0),'Covered Services'!B18,"")</f>
        <v/>
      </c>
      <c r="K14" s="76" t="str">
        <f>IF(J14="","",'Covered Services'!D18)</f>
        <v/>
      </c>
      <c r="L14" s="43" t="str">
        <f t="array" ref="L14">IF(COUNTIF($J$6:$J$207,"?*")&lt;ROW(J14)-5,"",INDEX(J:J,SMALL(IF(J$6:J$207&lt;&gt;"",ROW(J$6:J$207)),ROWS(J$6:J14))))</f>
        <v/>
      </c>
      <c r="M14" s="43" t="str">
        <f t="array" ref="M14">IF(COUNTIF($J$6:$J$207,"?*")&lt;ROW(K14)-5,"",INDEX(K:K,SMALL(IF(K$6:K$207&lt;&gt;"",ROW(K$6:K$207)),ROWS(K$6:K14))))</f>
        <v/>
      </c>
    </row>
    <row r="15" spans="2:13" x14ac:dyDescent="0.25">
      <c r="B15" s="79" t="str">
        <f t="shared" si="0"/>
        <v/>
      </c>
      <c r="C15" s="123" t="str">
        <f t="shared" si="0"/>
        <v/>
      </c>
      <c r="D15" s="38"/>
      <c r="E15" s="35"/>
      <c r="F15" s="39"/>
      <c r="G15" s="39"/>
      <c r="H15" s="40"/>
      <c r="J15" s="9" t="str">
        <f>IF(AND('Covered Services'!Q19&lt;&gt;1,'Covered Services'!E19="OutPt, IN-Office",'Covered Services'!B19&gt;0),'Covered Services'!B19,"")</f>
        <v/>
      </c>
      <c r="K15" s="76" t="str">
        <f>IF(J15="","",'Covered Services'!D19)</f>
        <v/>
      </c>
      <c r="L15" s="43" t="str">
        <f t="array" ref="L15">IF(COUNTIF($J$6:$J$207,"?*")&lt;ROW(J15)-5,"",INDEX(J:J,SMALL(IF(J$6:J$207&lt;&gt;"",ROW(J$6:J$207)),ROWS(J$6:J15))))</f>
        <v/>
      </c>
      <c r="M15" s="43" t="str">
        <f t="array" ref="M15">IF(COUNTIF($J$6:$J$207,"?*")&lt;ROW(K15)-5,"",INDEX(K:K,SMALL(IF(K$6:K$207&lt;&gt;"",ROW(K$6:K$207)),ROWS(K$6:K15))))</f>
        <v/>
      </c>
    </row>
    <row r="16" spans="2:13" x14ac:dyDescent="0.25">
      <c r="B16" s="79" t="str">
        <f t="shared" si="0"/>
        <v/>
      </c>
      <c r="C16" s="123" t="str">
        <f t="shared" si="0"/>
        <v/>
      </c>
      <c r="D16" s="38"/>
      <c r="E16" s="35"/>
      <c r="F16" s="39"/>
      <c r="G16" s="39"/>
      <c r="H16" s="40"/>
      <c r="J16" s="9" t="str">
        <f>IF(AND('Covered Services'!Q20&lt;&gt;1,'Covered Services'!E20="OutPt, IN-Office",'Covered Services'!B20&gt;0),'Covered Services'!B20,"")</f>
        <v/>
      </c>
      <c r="K16" s="76" t="str">
        <f>IF(J16="","",'Covered Services'!D20)</f>
        <v/>
      </c>
      <c r="L16" s="43" t="str">
        <f t="array" ref="L16">IF(COUNTIF($J$6:$J$207,"?*")&lt;ROW(J16)-5,"",INDEX(J:J,SMALL(IF(J$6:J$207&lt;&gt;"",ROW(J$6:J$207)),ROWS(J$6:J16))))</f>
        <v/>
      </c>
      <c r="M16" s="43" t="str">
        <f t="array" ref="M16">IF(COUNTIF($J$6:$J$207,"?*")&lt;ROW(K16)-5,"",INDEX(K:K,SMALL(IF(K$6:K$207&lt;&gt;"",ROW(K$6:K$207)),ROWS(K$6:K16))))</f>
        <v/>
      </c>
    </row>
    <row r="17" spans="2:13" x14ac:dyDescent="0.25">
      <c r="B17" s="79" t="str">
        <f t="shared" si="0"/>
        <v/>
      </c>
      <c r="C17" s="123" t="str">
        <f t="shared" si="0"/>
        <v/>
      </c>
      <c r="D17" s="38"/>
      <c r="E17" s="35"/>
      <c r="F17" s="39"/>
      <c r="G17" s="39"/>
      <c r="H17" s="40"/>
      <c r="J17" s="9" t="str">
        <f>IF(AND('Covered Services'!Q21&lt;&gt;1,'Covered Services'!E21="OutPt, IN-Office",'Covered Services'!B21&gt;0),'Covered Services'!B21,"")</f>
        <v/>
      </c>
      <c r="K17" s="76" t="str">
        <f>IF(J17="","",'Covered Services'!D21)</f>
        <v/>
      </c>
      <c r="L17" s="43" t="str">
        <f t="array" ref="L17">IF(COUNTIF($J$6:$J$207,"?*")&lt;ROW(J17)-5,"",INDEX(J:J,SMALL(IF(J$6:J$207&lt;&gt;"",ROW(J$6:J$207)),ROWS(J$6:J17))))</f>
        <v/>
      </c>
      <c r="M17" s="43" t="str">
        <f t="array" ref="M17">IF(COUNTIF($J$6:$J$207,"?*")&lt;ROW(K17)-5,"",INDEX(K:K,SMALL(IF(K$6:K$207&lt;&gt;"",ROW(K$6:K$207)),ROWS(K$6:K17))))</f>
        <v/>
      </c>
    </row>
    <row r="18" spans="2:13" x14ac:dyDescent="0.25">
      <c r="B18" s="79" t="str">
        <f t="shared" si="0"/>
        <v/>
      </c>
      <c r="C18" s="123" t="str">
        <f t="shared" si="0"/>
        <v/>
      </c>
      <c r="D18" s="38"/>
      <c r="E18" s="35"/>
      <c r="F18" s="39"/>
      <c r="G18" s="39"/>
      <c r="H18" s="40"/>
      <c r="J18" s="9" t="str">
        <f>IF(AND('Covered Services'!Q22&lt;&gt;1,'Covered Services'!E22="OutPt, IN-Office",'Covered Services'!B22&gt;0),'Covered Services'!B22,"")</f>
        <v/>
      </c>
      <c r="K18" s="76" t="str">
        <f>IF(J18="","",'Covered Services'!D22)</f>
        <v/>
      </c>
      <c r="L18" s="43" t="str">
        <f t="array" ref="L18">IF(COUNTIF($J$6:$J$207,"?*")&lt;ROW(J18)-5,"",INDEX(J:J,SMALL(IF(J$6:J$207&lt;&gt;"",ROW(J$6:J$207)),ROWS(J$6:J18))))</f>
        <v/>
      </c>
      <c r="M18" s="43" t="str">
        <f t="array" ref="M18">IF(COUNTIF($J$6:$J$207,"?*")&lt;ROW(K18)-5,"",INDEX(K:K,SMALL(IF(K$6:K$207&lt;&gt;"",ROW(K$6:K$207)),ROWS(K$6:K18))))</f>
        <v/>
      </c>
    </row>
    <row r="19" spans="2:13" x14ac:dyDescent="0.25">
      <c r="B19" s="79" t="str">
        <f t="shared" si="0"/>
        <v/>
      </c>
      <c r="C19" s="123" t="str">
        <f t="shared" si="0"/>
        <v/>
      </c>
      <c r="D19" s="38"/>
      <c r="E19" s="35"/>
      <c r="F19" s="39"/>
      <c r="G19" s="39"/>
      <c r="H19" s="40"/>
      <c r="J19" s="9" t="str">
        <f>IF(AND('Covered Services'!Q23&lt;&gt;1,'Covered Services'!E23="OutPt, IN-Office",'Covered Services'!B23&gt;0),'Covered Services'!B23,"")</f>
        <v/>
      </c>
      <c r="K19" s="76" t="str">
        <f>IF(J19="","",'Covered Services'!D23)</f>
        <v/>
      </c>
      <c r="L19" s="43" t="str">
        <f t="array" ref="L19">IF(COUNTIF($J$6:$J$207,"?*")&lt;ROW(J19)-5,"",INDEX(J:J,SMALL(IF(J$6:J$207&lt;&gt;"",ROW(J$6:J$207)),ROWS(J$6:J19))))</f>
        <v/>
      </c>
      <c r="M19" s="43" t="str">
        <f t="array" ref="M19">IF(COUNTIF($J$6:$J$207,"?*")&lt;ROW(K19)-5,"",INDEX(K:K,SMALL(IF(K$6:K$207&lt;&gt;"",ROW(K$6:K$207)),ROWS(K$6:K19))))</f>
        <v/>
      </c>
    </row>
    <row r="20" spans="2:13" x14ac:dyDescent="0.25">
      <c r="B20" s="79" t="str">
        <f t="shared" si="0"/>
        <v/>
      </c>
      <c r="C20" s="123" t="str">
        <f t="shared" si="0"/>
        <v/>
      </c>
      <c r="D20" s="38"/>
      <c r="E20" s="35"/>
      <c r="F20" s="39"/>
      <c r="G20" s="39"/>
      <c r="H20" s="40"/>
      <c r="J20" s="9" t="str">
        <f>IF(AND('Covered Services'!Q24&lt;&gt;1,'Covered Services'!E24="OutPt, IN-Office",'Covered Services'!B24&gt;0),'Covered Services'!B24,"")</f>
        <v/>
      </c>
      <c r="K20" s="76" t="str">
        <f>IF(J20="","",'Covered Services'!D24)</f>
        <v/>
      </c>
      <c r="L20" s="43" t="str">
        <f t="array" ref="L20">IF(COUNTIF($J$6:$J$207,"?*")&lt;ROW(J20)-5,"",INDEX(J:J,SMALL(IF(J$6:J$207&lt;&gt;"",ROW(J$6:J$207)),ROWS(J$6:J20))))</f>
        <v/>
      </c>
      <c r="M20" s="43" t="str">
        <f t="array" ref="M20">IF(COUNTIF($J$6:$J$207,"?*")&lt;ROW(K20)-5,"",INDEX(K:K,SMALL(IF(K$6:K$207&lt;&gt;"",ROW(K$6:K$207)),ROWS(K$6:K20))))</f>
        <v/>
      </c>
    </row>
    <row r="21" spans="2:13" x14ac:dyDescent="0.25">
      <c r="B21" s="79" t="str">
        <f t="shared" si="0"/>
        <v/>
      </c>
      <c r="C21" s="123" t="str">
        <f t="shared" si="0"/>
        <v/>
      </c>
      <c r="D21" s="38"/>
      <c r="E21" s="35"/>
      <c r="F21" s="39"/>
      <c r="G21" s="39"/>
      <c r="H21" s="40"/>
      <c r="J21" s="9" t="str">
        <f>IF(AND('Covered Services'!Q25&lt;&gt;1,'Covered Services'!E25="OutPt, IN-Office",'Covered Services'!B25&gt;0),'Covered Services'!B25,"")</f>
        <v/>
      </c>
      <c r="K21" s="76" t="str">
        <f>IF(J21="","",'Covered Services'!D25)</f>
        <v/>
      </c>
      <c r="L21" s="43" t="str">
        <f t="array" ref="L21">IF(COUNTIF($J$6:$J$207,"?*")&lt;ROW(J21)-5,"",INDEX(J:J,SMALL(IF(J$6:J$207&lt;&gt;"",ROW(J$6:J$207)),ROWS(J$6:J21))))</f>
        <v/>
      </c>
      <c r="M21" s="43" t="str">
        <f t="array" ref="M21">IF(COUNTIF($J$6:$J$207,"?*")&lt;ROW(K21)-5,"",INDEX(K:K,SMALL(IF(K$6:K$207&lt;&gt;"",ROW(K$6:K$207)),ROWS(K$6:K21))))</f>
        <v/>
      </c>
    </row>
    <row r="22" spans="2:13" x14ac:dyDescent="0.25">
      <c r="B22" s="79" t="str">
        <f t="shared" si="0"/>
        <v/>
      </c>
      <c r="C22" s="123" t="str">
        <f t="shared" si="0"/>
        <v/>
      </c>
      <c r="D22" s="38"/>
      <c r="E22" s="35"/>
      <c r="F22" s="39"/>
      <c r="G22" s="39"/>
      <c r="H22" s="40"/>
      <c r="J22" s="9" t="str">
        <f>IF(AND('Covered Services'!Q26&lt;&gt;1,'Covered Services'!E26="OutPt, IN-Office",'Covered Services'!B26&gt;0),'Covered Services'!B26,"")</f>
        <v/>
      </c>
      <c r="K22" s="76" t="str">
        <f>IF(J22="","",'Covered Services'!D26)</f>
        <v/>
      </c>
      <c r="L22" s="43" t="str">
        <f t="array" ref="L22">IF(COUNTIF($J$6:$J$207,"?*")&lt;ROW(J22)-5,"",INDEX(J:J,SMALL(IF(J$6:J$207&lt;&gt;"",ROW(J$6:J$207)),ROWS(J$6:J22))))</f>
        <v/>
      </c>
      <c r="M22" s="43" t="str">
        <f t="array" ref="M22">IF(COUNTIF($J$6:$J$207,"?*")&lt;ROW(K22)-5,"",INDEX(K:K,SMALL(IF(K$6:K$207&lt;&gt;"",ROW(K$6:K$207)),ROWS(K$6:K22))))</f>
        <v/>
      </c>
    </row>
    <row r="23" spans="2:13" x14ac:dyDescent="0.25">
      <c r="B23" s="79" t="str">
        <f t="shared" si="0"/>
        <v/>
      </c>
      <c r="C23" s="123" t="str">
        <f t="shared" si="0"/>
        <v/>
      </c>
      <c r="D23" s="38"/>
      <c r="E23" s="35"/>
      <c r="F23" s="39"/>
      <c r="G23" s="39"/>
      <c r="H23" s="40"/>
      <c r="J23" s="9" t="str">
        <f>IF(AND('Covered Services'!Q27&lt;&gt;1,'Covered Services'!E27="OutPt, IN-Office",'Covered Services'!B27&gt;0),'Covered Services'!B27,"")</f>
        <v/>
      </c>
      <c r="K23" s="76" t="str">
        <f>IF(J23="","",'Covered Services'!D27)</f>
        <v/>
      </c>
      <c r="L23" s="43" t="str">
        <f t="array" ref="L23">IF(COUNTIF($J$6:$J$207,"?*")&lt;ROW(J23)-5,"",INDEX(J:J,SMALL(IF(J$6:J$207&lt;&gt;"",ROW(J$6:J$207)),ROWS(J$6:J23))))</f>
        <v/>
      </c>
      <c r="M23" s="43" t="str">
        <f t="array" ref="M23">IF(COUNTIF($J$6:$J$207,"?*")&lt;ROW(K23)-5,"",INDEX(K:K,SMALL(IF(K$6:K$207&lt;&gt;"",ROW(K$6:K$207)),ROWS(K$6:K23))))</f>
        <v/>
      </c>
    </row>
    <row r="24" spans="2:13" x14ac:dyDescent="0.25">
      <c r="B24" s="79" t="str">
        <f t="shared" si="0"/>
        <v/>
      </c>
      <c r="C24" s="123" t="str">
        <f t="shared" si="0"/>
        <v/>
      </c>
      <c r="D24" s="38"/>
      <c r="E24" s="35"/>
      <c r="F24" s="39"/>
      <c r="G24" s="39"/>
      <c r="H24" s="40"/>
      <c r="J24" s="9" t="str">
        <f>IF(AND('Covered Services'!Q28&lt;&gt;1,'Covered Services'!E28="OutPt, IN-Office",'Covered Services'!B28&gt;0),'Covered Services'!B28,"")</f>
        <v/>
      </c>
      <c r="K24" s="76" t="str">
        <f>IF(J24="","",'Covered Services'!D28)</f>
        <v/>
      </c>
      <c r="L24" s="43" t="str">
        <f t="array" ref="L24">IF(COUNTIF($J$6:$J$207,"?*")&lt;ROW(J24)-5,"",INDEX(J:J,SMALL(IF(J$6:J$207&lt;&gt;"",ROW(J$6:J$207)),ROWS(J$6:J24))))</f>
        <v/>
      </c>
      <c r="M24" s="43" t="str">
        <f t="array" ref="M24">IF(COUNTIF($J$6:$J$207,"?*")&lt;ROW(K24)-5,"",INDEX(K:K,SMALL(IF(K$6:K$207&lt;&gt;"",ROW(K$6:K$207)),ROWS(K$6:K24))))</f>
        <v/>
      </c>
    </row>
    <row r="25" spans="2:13" x14ac:dyDescent="0.25">
      <c r="B25" s="79" t="str">
        <f t="shared" si="0"/>
        <v/>
      </c>
      <c r="C25" s="123" t="str">
        <f t="shared" si="0"/>
        <v/>
      </c>
      <c r="D25" s="38"/>
      <c r="E25" s="35"/>
      <c r="F25" s="39"/>
      <c r="G25" s="39"/>
      <c r="H25" s="40"/>
      <c r="J25" s="9" t="str">
        <f>IF(AND('Covered Services'!Q29&lt;&gt;1,'Covered Services'!E29="OutPt, IN-Office",'Covered Services'!B29&gt;0),'Covered Services'!B29,"")</f>
        <v/>
      </c>
      <c r="K25" s="76" t="str">
        <f>IF(J25="","",'Covered Services'!D29)</f>
        <v/>
      </c>
      <c r="L25" s="43" t="str">
        <f t="array" ref="L25">IF(COUNTIF($J$6:$J$207,"?*")&lt;ROW(J25)-5,"",INDEX(J:J,SMALL(IF(J$6:J$207&lt;&gt;"",ROW(J$6:J$207)),ROWS(J$6:J25))))</f>
        <v/>
      </c>
      <c r="M25" s="43" t="str">
        <f t="array" ref="M25">IF(COUNTIF($J$6:$J$207,"?*")&lt;ROW(K25)-5,"",INDEX(K:K,SMALL(IF(K$6:K$207&lt;&gt;"",ROW(K$6:K$207)),ROWS(K$6:K25))))</f>
        <v/>
      </c>
    </row>
    <row r="26" spans="2:13" x14ac:dyDescent="0.25">
      <c r="B26" s="79" t="str">
        <f t="shared" si="0"/>
        <v/>
      </c>
      <c r="C26" s="123" t="str">
        <f t="shared" si="0"/>
        <v/>
      </c>
      <c r="D26" s="38"/>
      <c r="E26" s="35"/>
      <c r="F26" s="39"/>
      <c r="G26" s="39"/>
      <c r="H26" s="40"/>
      <c r="J26" s="9" t="str">
        <f>IF(AND('Covered Services'!Q30&lt;&gt;1,'Covered Services'!E30="OutPt, IN-Office",'Covered Services'!B30&gt;0),'Covered Services'!B30,"")</f>
        <v/>
      </c>
      <c r="K26" s="76" t="str">
        <f>IF(J26="","",'Covered Services'!D30)</f>
        <v/>
      </c>
      <c r="L26" s="43" t="str">
        <f t="array" ref="L26">IF(COUNTIF($J$6:$J$207,"?*")&lt;ROW(J26)-5,"",INDEX(J:J,SMALL(IF(J$6:J$207&lt;&gt;"",ROW(J$6:J$207)),ROWS(J$6:J26))))</f>
        <v/>
      </c>
      <c r="M26" s="43" t="str">
        <f t="array" ref="M26">IF(COUNTIF($J$6:$J$207,"?*")&lt;ROW(K26)-5,"",INDEX(K:K,SMALL(IF(K$6:K$207&lt;&gt;"",ROW(K$6:K$207)),ROWS(K$6:K26))))</f>
        <v/>
      </c>
    </row>
    <row r="27" spans="2:13" x14ac:dyDescent="0.25">
      <c r="B27" s="79" t="str">
        <f t="shared" si="0"/>
        <v/>
      </c>
      <c r="C27" s="123" t="str">
        <f t="shared" si="0"/>
        <v/>
      </c>
      <c r="D27" s="38"/>
      <c r="E27" s="35"/>
      <c r="F27" s="39"/>
      <c r="G27" s="39"/>
      <c r="H27" s="40"/>
      <c r="J27" s="9" t="str">
        <f>IF(AND('Covered Services'!Q31&lt;&gt;1,'Covered Services'!E31="OutPt, IN-Office",'Covered Services'!B31&gt;0),'Covered Services'!B31,"")</f>
        <v/>
      </c>
      <c r="K27" s="76" t="str">
        <f>IF(J27="","",'Covered Services'!D31)</f>
        <v/>
      </c>
      <c r="L27" s="43" t="str">
        <f t="array" ref="L27">IF(COUNTIF($J$6:$J$207,"?*")&lt;ROW(J27)-5,"",INDEX(J:J,SMALL(IF(J$6:J$207&lt;&gt;"",ROW(J$6:J$207)),ROWS(J$6:J27))))</f>
        <v/>
      </c>
      <c r="M27" s="43" t="str">
        <f t="array" ref="M27">IF(COUNTIF($J$6:$J$207,"?*")&lt;ROW(K27)-5,"",INDEX(K:K,SMALL(IF(K$6:K$207&lt;&gt;"",ROW(K$6:K$207)),ROWS(K$6:K27))))</f>
        <v/>
      </c>
    </row>
    <row r="28" spans="2:13" x14ac:dyDescent="0.25">
      <c r="B28" s="79" t="str">
        <f t="shared" ref="B28:C61" si="1">L28</f>
        <v/>
      </c>
      <c r="C28" s="123" t="str">
        <f t="shared" si="1"/>
        <v/>
      </c>
      <c r="D28" s="38"/>
      <c r="E28" s="35"/>
      <c r="F28" s="39"/>
      <c r="G28" s="39"/>
      <c r="H28" s="40"/>
      <c r="J28" s="9" t="str">
        <f>IF(AND('Covered Services'!Q32&lt;&gt;1,'Covered Services'!E32="OutPt, IN-Office",'Covered Services'!B32&gt;0),'Covered Services'!B32,"")</f>
        <v/>
      </c>
      <c r="K28" s="76" t="str">
        <f>IF(J28="","",'Covered Services'!D32)</f>
        <v/>
      </c>
      <c r="L28" s="43" t="str">
        <f t="array" ref="L28">IF(COUNTIF($J$6:$J$207,"?*")&lt;ROW(J28)-5,"",INDEX(J:J,SMALL(IF(J$6:J$207&lt;&gt;"",ROW(J$6:J$207)),ROWS(J$6:J28))))</f>
        <v/>
      </c>
      <c r="M28" s="43" t="str">
        <f t="array" ref="M28">IF(COUNTIF($J$6:$J$207,"?*")&lt;ROW(K28)-5,"",INDEX(K:K,SMALL(IF(K$6:K$207&lt;&gt;"",ROW(K$6:K$207)),ROWS(K$6:K28))))</f>
        <v/>
      </c>
    </row>
    <row r="29" spans="2:13" x14ac:dyDescent="0.25">
      <c r="B29" s="79" t="str">
        <f t="shared" si="1"/>
        <v/>
      </c>
      <c r="C29" s="123" t="str">
        <f t="shared" si="1"/>
        <v/>
      </c>
      <c r="D29" s="38"/>
      <c r="E29" s="35"/>
      <c r="F29" s="39"/>
      <c r="G29" s="39"/>
      <c r="H29" s="40"/>
      <c r="J29" s="9" t="str">
        <f>IF(AND('Covered Services'!Q33&lt;&gt;1,'Covered Services'!E33="OutPt, IN-Office",'Covered Services'!B33&gt;0),'Covered Services'!B33,"")</f>
        <v/>
      </c>
      <c r="K29" s="76" t="str">
        <f>IF(J29="","",'Covered Services'!D33)</f>
        <v/>
      </c>
      <c r="L29" s="43" t="str">
        <f t="array" ref="L29">IF(COUNTIF($J$6:$J$207,"?*")&lt;ROW(J29)-5,"",INDEX(J:J,SMALL(IF(J$6:J$207&lt;&gt;"",ROW(J$6:J$207)),ROWS(J$6:J29))))</f>
        <v/>
      </c>
      <c r="M29" s="43" t="str">
        <f t="array" ref="M29">IF(COUNTIF($J$6:$J$207,"?*")&lt;ROW(K29)-5,"",INDEX(K:K,SMALL(IF(K$6:K$207&lt;&gt;"",ROW(K$6:K$207)),ROWS(K$6:K29))))</f>
        <v/>
      </c>
    </row>
    <row r="30" spans="2:13" x14ac:dyDescent="0.25">
      <c r="B30" s="79" t="str">
        <f t="shared" si="1"/>
        <v/>
      </c>
      <c r="C30" s="123" t="str">
        <f t="shared" si="1"/>
        <v/>
      </c>
      <c r="D30" s="38"/>
      <c r="E30" s="35"/>
      <c r="F30" s="39"/>
      <c r="G30" s="39"/>
      <c r="H30" s="40"/>
      <c r="J30" s="9" t="str">
        <f>IF(AND('Covered Services'!Q34&lt;&gt;1,'Covered Services'!E34="OutPt, IN-Office",'Covered Services'!B34&gt;0),'Covered Services'!B34,"")</f>
        <v/>
      </c>
      <c r="K30" s="76" t="str">
        <f>IF(J30="","",'Covered Services'!D34)</f>
        <v/>
      </c>
      <c r="L30" s="43" t="str">
        <f t="array" ref="L30">IF(COUNTIF($J$6:$J$207,"?*")&lt;ROW(J30)-5,"",INDEX(J:J,SMALL(IF(J$6:J$207&lt;&gt;"",ROW(J$6:J$207)),ROWS(J$6:J30))))</f>
        <v/>
      </c>
      <c r="M30" s="43" t="str">
        <f t="array" ref="M30">IF(COUNTIF($J$6:$J$207,"?*")&lt;ROW(K30)-5,"",INDEX(K:K,SMALL(IF(K$6:K$207&lt;&gt;"",ROW(K$6:K$207)),ROWS(K$6:K30))))</f>
        <v/>
      </c>
    </row>
    <row r="31" spans="2:13" x14ac:dyDescent="0.25">
      <c r="B31" s="79" t="str">
        <f t="shared" si="1"/>
        <v/>
      </c>
      <c r="C31" s="123" t="str">
        <f t="shared" si="1"/>
        <v/>
      </c>
      <c r="D31" s="38"/>
      <c r="E31" s="35"/>
      <c r="F31" s="39"/>
      <c r="G31" s="39"/>
      <c r="H31" s="40"/>
      <c r="J31" s="9" t="str">
        <f>IF(AND('Covered Services'!Q35&lt;&gt;1,'Covered Services'!E35="OutPt, IN-Office",'Covered Services'!B35&gt;0),'Covered Services'!B35,"")</f>
        <v/>
      </c>
      <c r="K31" s="76" t="str">
        <f>IF(J31="","",'Covered Services'!D35)</f>
        <v/>
      </c>
      <c r="L31" s="43" t="str">
        <f t="array" ref="L31">IF(COUNTIF($J$6:$J$207,"?*")&lt;ROW(J31)-5,"",INDEX(J:J,SMALL(IF(J$6:J$207&lt;&gt;"",ROW(J$6:J$207)),ROWS(J$6:J31))))</f>
        <v/>
      </c>
      <c r="M31" s="43" t="str">
        <f t="array" ref="M31">IF(COUNTIF($J$6:$J$207,"?*")&lt;ROW(K31)-5,"",INDEX(K:K,SMALL(IF(K$6:K$207&lt;&gt;"",ROW(K$6:K$207)),ROWS(K$6:K31))))</f>
        <v/>
      </c>
    </row>
    <row r="32" spans="2:13" x14ac:dyDescent="0.25">
      <c r="B32" s="79" t="str">
        <f t="shared" si="1"/>
        <v/>
      </c>
      <c r="C32" s="123" t="str">
        <f t="shared" si="1"/>
        <v/>
      </c>
      <c r="D32" s="38"/>
      <c r="E32" s="35"/>
      <c r="F32" s="39"/>
      <c r="G32" s="39"/>
      <c r="H32" s="40"/>
      <c r="J32" s="9" t="str">
        <f>IF(AND('Covered Services'!Q36&lt;&gt;1,'Covered Services'!E36="OutPt, IN-Office",'Covered Services'!B36&gt;0),'Covered Services'!B36,"")</f>
        <v/>
      </c>
      <c r="K32" s="76" t="str">
        <f>IF(J32="","",'Covered Services'!D36)</f>
        <v/>
      </c>
      <c r="L32" s="43" t="str">
        <f t="array" ref="L32">IF(COUNTIF($J$6:$J$207,"?*")&lt;ROW(J32)-5,"",INDEX(J:J,SMALL(IF(J$6:J$207&lt;&gt;"",ROW(J$6:J$207)),ROWS(J$6:J32))))</f>
        <v/>
      </c>
      <c r="M32" s="43" t="str">
        <f t="array" ref="M32">IF(COUNTIF($J$6:$J$207,"?*")&lt;ROW(K32)-5,"",INDEX(K:K,SMALL(IF(K$6:K$207&lt;&gt;"",ROW(K$6:K$207)),ROWS(K$6:K32))))</f>
        <v/>
      </c>
    </row>
    <row r="33" spans="2:13" x14ac:dyDescent="0.25">
      <c r="B33" s="79" t="str">
        <f t="shared" si="1"/>
        <v/>
      </c>
      <c r="C33" s="123" t="str">
        <f t="shared" si="1"/>
        <v/>
      </c>
      <c r="D33" s="38"/>
      <c r="E33" s="35"/>
      <c r="F33" s="39"/>
      <c r="G33" s="39"/>
      <c r="H33" s="40"/>
      <c r="J33" s="9" t="str">
        <f>IF(AND('Covered Services'!Q37&lt;&gt;1,'Covered Services'!E37="OutPt, IN-Office",'Covered Services'!B37&gt;0),'Covered Services'!B37,"")</f>
        <v/>
      </c>
      <c r="K33" s="76" t="str">
        <f>IF(J33="","",'Covered Services'!D37)</f>
        <v/>
      </c>
      <c r="L33" s="43" t="str">
        <f t="array" ref="L33">IF(COUNTIF($J$6:$J$207,"?*")&lt;ROW(J33)-5,"",INDEX(J:J,SMALL(IF(J$6:J$207&lt;&gt;"",ROW(J$6:J$207)),ROWS(J$6:J33))))</f>
        <v/>
      </c>
      <c r="M33" s="43" t="str">
        <f t="array" ref="M33">IF(COUNTIF($J$6:$J$207,"?*")&lt;ROW(K33)-5,"",INDEX(K:K,SMALL(IF(K$6:K$207&lt;&gt;"",ROW(K$6:K$207)),ROWS(K$6:K33))))</f>
        <v/>
      </c>
    </row>
    <row r="34" spans="2:13" x14ac:dyDescent="0.25">
      <c r="B34" s="79" t="str">
        <f t="shared" si="1"/>
        <v/>
      </c>
      <c r="C34" s="123" t="str">
        <f t="shared" si="1"/>
        <v/>
      </c>
      <c r="D34" s="38"/>
      <c r="E34" s="35"/>
      <c r="F34" s="39"/>
      <c r="G34" s="39"/>
      <c r="H34" s="40"/>
      <c r="J34" s="9" t="str">
        <f>IF(AND('Covered Services'!Q38&lt;&gt;1,'Covered Services'!E38="OutPt, IN-Office",'Covered Services'!B38&gt;0),'Covered Services'!B38,"")</f>
        <v/>
      </c>
      <c r="K34" s="76" t="str">
        <f>IF(J34="","",'Covered Services'!D38)</f>
        <v/>
      </c>
      <c r="L34" s="43" t="str">
        <f t="array" ref="L34">IF(COUNTIF($J$6:$J$207,"?*")&lt;ROW(J34)-5,"",INDEX(J:J,SMALL(IF(J$6:J$207&lt;&gt;"",ROW(J$6:J$207)),ROWS(J$6:J34))))</f>
        <v/>
      </c>
      <c r="M34" s="43" t="str">
        <f t="array" ref="M34">IF(COUNTIF($J$6:$J$207,"?*")&lt;ROW(K34)-5,"",INDEX(K:K,SMALL(IF(K$6:K$207&lt;&gt;"",ROW(K$6:K$207)),ROWS(K$6:K34))))</f>
        <v/>
      </c>
    </row>
    <row r="35" spans="2:13" x14ac:dyDescent="0.25">
      <c r="B35" s="79" t="str">
        <f t="shared" si="1"/>
        <v/>
      </c>
      <c r="C35" s="123" t="str">
        <f t="shared" si="1"/>
        <v/>
      </c>
      <c r="D35" s="38"/>
      <c r="E35" s="35"/>
      <c r="F35" s="39"/>
      <c r="G35" s="39"/>
      <c r="H35" s="40"/>
      <c r="J35" s="9" t="str">
        <f>IF(AND('Covered Services'!Q39&lt;&gt;1,'Covered Services'!E39="OutPt, IN-Office",'Covered Services'!B39&gt;0),'Covered Services'!B39,"")</f>
        <v/>
      </c>
      <c r="K35" s="76" t="str">
        <f>IF(J35="","",'Covered Services'!D39)</f>
        <v/>
      </c>
      <c r="L35" s="43" t="str">
        <f t="array" ref="L35">IF(COUNTIF($J$6:$J$207,"?*")&lt;ROW(J35)-5,"",INDEX(J:J,SMALL(IF(J$6:J$207&lt;&gt;"",ROW(J$6:J$207)),ROWS(J$6:J35))))</f>
        <v/>
      </c>
      <c r="M35" s="43" t="str">
        <f t="array" ref="M35">IF(COUNTIF($J$6:$J$207,"?*")&lt;ROW(K35)-5,"",INDEX(K:K,SMALL(IF(K$6:K$207&lt;&gt;"",ROW(K$6:K$207)),ROWS(K$6:K35))))</f>
        <v/>
      </c>
    </row>
    <row r="36" spans="2:13" x14ac:dyDescent="0.25">
      <c r="B36" s="79" t="str">
        <f t="shared" si="1"/>
        <v/>
      </c>
      <c r="C36" s="123" t="str">
        <f t="shared" si="1"/>
        <v/>
      </c>
      <c r="D36" s="38"/>
      <c r="E36" s="35"/>
      <c r="F36" s="39"/>
      <c r="G36" s="39"/>
      <c r="H36" s="40"/>
      <c r="J36" s="9" t="str">
        <f>IF(AND('Covered Services'!Q40&lt;&gt;1,'Covered Services'!E40="OutPt, IN-Office",'Covered Services'!B40&gt;0),'Covered Services'!B40,"")</f>
        <v/>
      </c>
      <c r="K36" s="76" t="str">
        <f>IF(J36="","",'Covered Services'!D40)</f>
        <v/>
      </c>
      <c r="L36" s="43" t="str">
        <f t="array" ref="L36">IF(COUNTIF($J$6:$J$207,"?*")&lt;ROW(J36)-5,"",INDEX(J:J,SMALL(IF(J$6:J$207&lt;&gt;"",ROW(J$6:J$207)),ROWS(J$6:J36))))</f>
        <v/>
      </c>
      <c r="M36" s="43" t="str">
        <f t="array" ref="M36">IF(COUNTIF($J$6:$J$207,"?*")&lt;ROW(K36)-5,"",INDEX(K:K,SMALL(IF(K$6:K$207&lt;&gt;"",ROW(K$6:K$207)),ROWS(K$6:K36))))</f>
        <v/>
      </c>
    </row>
    <row r="37" spans="2:13" x14ac:dyDescent="0.25">
      <c r="B37" s="79" t="str">
        <f t="shared" si="1"/>
        <v/>
      </c>
      <c r="C37" s="123" t="str">
        <f t="shared" si="1"/>
        <v/>
      </c>
      <c r="D37" s="38"/>
      <c r="E37" s="35"/>
      <c r="F37" s="39"/>
      <c r="G37" s="39"/>
      <c r="H37" s="40"/>
      <c r="J37" s="9" t="str">
        <f>IF(AND('Covered Services'!Q41&lt;&gt;1,'Covered Services'!E41="OutPt, IN-Office",'Covered Services'!B41&gt;0),'Covered Services'!B41,"")</f>
        <v/>
      </c>
      <c r="K37" s="76" t="str">
        <f>IF(J37="","",'Covered Services'!D41)</f>
        <v/>
      </c>
      <c r="L37" s="43" t="str">
        <f t="array" ref="L37">IF(COUNTIF($J$6:$J$207,"?*")&lt;ROW(J37)-5,"",INDEX(J:J,SMALL(IF(J$6:J$207&lt;&gt;"",ROW(J$6:J$207)),ROWS(J$6:J37))))</f>
        <v/>
      </c>
      <c r="M37" s="43" t="str">
        <f t="array" ref="M37">IF(COUNTIF($J$6:$J$207,"?*")&lt;ROW(K37)-5,"",INDEX(K:K,SMALL(IF(K$6:K$207&lt;&gt;"",ROW(K$6:K$207)),ROWS(K$6:K37))))</f>
        <v/>
      </c>
    </row>
    <row r="38" spans="2:13" x14ac:dyDescent="0.25">
      <c r="B38" s="79" t="str">
        <f t="shared" si="1"/>
        <v/>
      </c>
      <c r="C38" s="123" t="str">
        <f t="shared" si="1"/>
        <v/>
      </c>
      <c r="D38" s="38"/>
      <c r="E38" s="35"/>
      <c r="F38" s="39"/>
      <c r="G38" s="39"/>
      <c r="H38" s="40"/>
      <c r="J38" s="9" t="str">
        <f>IF(AND('Covered Services'!Q42&lt;&gt;1,'Covered Services'!E42="OutPt, IN-Office",'Covered Services'!B42&gt;0),'Covered Services'!B42,"")</f>
        <v/>
      </c>
      <c r="K38" s="76" t="str">
        <f>IF(J38="","",'Covered Services'!D42)</f>
        <v/>
      </c>
      <c r="L38" s="43" t="str">
        <f t="array" ref="L38">IF(COUNTIF($J$6:$J$207,"?*")&lt;ROW(J38)-5,"",INDEX(J:J,SMALL(IF(J$6:J$207&lt;&gt;"",ROW(J$6:J$207)),ROWS(J$6:J38))))</f>
        <v/>
      </c>
      <c r="M38" s="43" t="str">
        <f t="array" ref="M38">IF(COUNTIF($J$6:$J$207,"?*")&lt;ROW(K38)-5,"",INDEX(K:K,SMALL(IF(K$6:K$207&lt;&gt;"",ROW(K$6:K$207)),ROWS(K$6:K38))))</f>
        <v/>
      </c>
    </row>
    <row r="39" spans="2:13" x14ac:dyDescent="0.25">
      <c r="B39" s="79" t="str">
        <f t="shared" si="1"/>
        <v/>
      </c>
      <c r="C39" s="123" t="str">
        <f t="shared" si="1"/>
        <v/>
      </c>
      <c r="D39" s="38"/>
      <c r="E39" s="35"/>
      <c r="F39" s="39"/>
      <c r="G39" s="39"/>
      <c r="H39" s="40"/>
      <c r="J39" s="9" t="str">
        <f>IF(AND('Covered Services'!Q43&lt;&gt;1,'Covered Services'!E43="OutPt, IN-Office",'Covered Services'!B43&gt;0),'Covered Services'!B43,"")</f>
        <v/>
      </c>
      <c r="K39" s="76" t="str">
        <f>IF(J39="","",'Covered Services'!D43)</f>
        <v/>
      </c>
      <c r="L39" s="43" t="str">
        <f t="array" ref="L39">IF(COUNTIF($J$6:$J$207,"?*")&lt;ROW(J39)-5,"",INDEX(J:J,SMALL(IF(J$6:J$207&lt;&gt;"",ROW(J$6:J$207)),ROWS(J$6:J39))))</f>
        <v/>
      </c>
      <c r="M39" s="43" t="str">
        <f t="array" ref="M39">IF(COUNTIF($J$6:$J$207,"?*")&lt;ROW(K39)-5,"",INDEX(K:K,SMALL(IF(K$6:K$207&lt;&gt;"",ROW(K$6:K$207)),ROWS(K$6:K39))))</f>
        <v/>
      </c>
    </row>
    <row r="40" spans="2:13" x14ac:dyDescent="0.25">
      <c r="B40" s="79" t="str">
        <f t="shared" si="1"/>
        <v/>
      </c>
      <c r="C40" s="123" t="str">
        <f t="shared" si="1"/>
        <v/>
      </c>
      <c r="D40" s="38"/>
      <c r="E40" s="35"/>
      <c r="F40" s="39"/>
      <c r="G40" s="39"/>
      <c r="H40" s="40"/>
      <c r="J40" s="9" t="str">
        <f>IF(AND('Covered Services'!Q44&lt;&gt;1,'Covered Services'!E44="OutPt, IN-Office",'Covered Services'!B44&gt;0),'Covered Services'!B44,"")</f>
        <v/>
      </c>
      <c r="K40" s="76" t="str">
        <f>IF(J40="","",'Covered Services'!D44)</f>
        <v/>
      </c>
      <c r="L40" s="43" t="str">
        <f t="array" ref="L40">IF(COUNTIF($J$6:$J$207,"?*")&lt;ROW(J40)-5,"",INDEX(J:J,SMALL(IF(J$6:J$207&lt;&gt;"",ROW(J$6:J$207)),ROWS(J$6:J40))))</f>
        <v/>
      </c>
      <c r="M40" s="43" t="str">
        <f t="array" ref="M40">IF(COUNTIF($J$6:$J$207,"?*")&lt;ROW(K40)-5,"",INDEX(K:K,SMALL(IF(K$6:K$207&lt;&gt;"",ROW(K$6:K$207)),ROWS(K$6:K40))))</f>
        <v/>
      </c>
    </row>
    <row r="41" spans="2:13" x14ac:dyDescent="0.25">
      <c r="B41" s="79" t="str">
        <f t="shared" si="1"/>
        <v/>
      </c>
      <c r="C41" s="123" t="str">
        <f t="shared" si="1"/>
        <v/>
      </c>
      <c r="D41" s="38"/>
      <c r="E41" s="35"/>
      <c r="F41" s="39"/>
      <c r="G41" s="39"/>
      <c r="H41" s="40"/>
      <c r="J41" s="9" t="str">
        <f>IF(AND('Covered Services'!Q45&lt;&gt;1,'Covered Services'!E45="OutPt, IN-Office",'Covered Services'!B45&gt;0),'Covered Services'!B45,"")</f>
        <v/>
      </c>
      <c r="K41" s="76" t="str">
        <f>IF(J41="","",'Covered Services'!D45)</f>
        <v/>
      </c>
      <c r="L41" s="43" t="str">
        <f t="array" ref="L41">IF(COUNTIF($J$6:$J$207,"?*")&lt;ROW(J41)-5,"",INDEX(J:J,SMALL(IF(J$6:J$207&lt;&gt;"",ROW(J$6:J$207)),ROWS(J$6:J41))))</f>
        <v/>
      </c>
      <c r="M41" s="43" t="str">
        <f t="array" ref="M41">IF(COUNTIF($J$6:$J$207,"?*")&lt;ROW(K41)-5,"",INDEX(K:K,SMALL(IF(K$6:K$207&lt;&gt;"",ROW(K$6:K$207)),ROWS(K$6:K41))))</f>
        <v/>
      </c>
    </row>
    <row r="42" spans="2:13" x14ac:dyDescent="0.25">
      <c r="B42" s="79" t="str">
        <f t="shared" si="1"/>
        <v/>
      </c>
      <c r="C42" s="123" t="str">
        <f t="shared" si="1"/>
        <v/>
      </c>
      <c r="D42" s="38"/>
      <c r="E42" s="35"/>
      <c r="F42" s="39"/>
      <c r="G42" s="39"/>
      <c r="H42" s="40"/>
      <c r="J42" s="9" t="str">
        <f>IF(AND('Covered Services'!Q46&lt;&gt;1,'Covered Services'!E46="OutPt, IN-Office",'Covered Services'!B46&gt;0),'Covered Services'!B46,"")</f>
        <v/>
      </c>
      <c r="K42" s="76" t="str">
        <f>IF(J42="","",'Covered Services'!D46)</f>
        <v/>
      </c>
      <c r="L42" s="43" t="str">
        <f t="array" ref="L42">IF(COUNTIF($J$6:$J$207,"?*")&lt;ROW(J42)-5,"",INDEX(J:J,SMALL(IF(J$6:J$207&lt;&gt;"",ROW(J$6:J$207)),ROWS(J$6:J42))))</f>
        <v/>
      </c>
      <c r="M42" s="43" t="str">
        <f t="array" ref="M42">IF(COUNTIF($J$6:$J$207,"?*")&lt;ROW(K42)-5,"",INDEX(K:K,SMALL(IF(K$6:K$207&lt;&gt;"",ROW(K$6:K$207)),ROWS(K$6:K42))))</f>
        <v/>
      </c>
    </row>
    <row r="43" spans="2:13" x14ac:dyDescent="0.25">
      <c r="B43" s="79" t="str">
        <f t="shared" si="1"/>
        <v/>
      </c>
      <c r="C43" s="123" t="str">
        <f t="shared" si="1"/>
        <v/>
      </c>
      <c r="D43" s="38"/>
      <c r="E43" s="35"/>
      <c r="F43" s="39"/>
      <c r="G43" s="39"/>
      <c r="H43" s="40"/>
      <c r="J43" s="9" t="str">
        <f>IF(AND('Covered Services'!Q47&lt;&gt;1,'Covered Services'!E47="OutPt, IN-Office",'Covered Services'!B47&gt;0),'Covered Services'!B47,"")</f>
        <v/>
      </c>
      <c r="K43" s="76" t="str">
        <f>IF(J43="","",'Covered Services'!D47)</f>
        <v/>
      </c>
      <c r="L43" s="43" t="str">
        <f t="array" ref="L43">IF(COUNTIF($J$6:$J$207,"?*")&lt;ROW(J43)-5,"",INDEX(J:J,SMALL(IF(J$6:J$207&lt;&gt;"",ROW(J$6:J$207)),ROWS(J$6:J43))))</f>
        <v/>
      </c>
      <c r="M43" s="43" t="str">
        <f t="array" ref="M43">IF(COUNTIF($J$6:$J$207,"?*")&lt;ROW(K43)-5,"",INDEX(K:K,SMALL(IF(K$6:K$207&lt;&gt;"",ROW(K$6:K$207)),ROWS(K$6:K43))))</f>
        <v/>
      </c>
    </row>
    <row r="44" spans="2:13" x14ac:dyDescent="0.25">
      <c r="B44" s="79" t="str">
        <f t="shared" si="1"/>
        <v/>
      </c>
      <c r="C44" s="123" t="str">
        <f t="shared" si="1"/>
        <v/>
      </c>
      <c r="D44" s="38"/>
      <c r="E44" s="35"/>
      <c r="F44" s="39"/>
      <c r="G44" s="39"/>
      <c r="H44" s="40"/>
      <c r="J44" s="9" t="str">
        <f>IF(AND('Covered Services'!Q48&lt;&gt;1,'Covered Services'!E48="OutPt, IN-Office",'Covered Services'!B48&gt;0),'Covered Services'!B48,"")</f>
        <v/>
      </c>
      <c r="K44" s="76" t="str">
        <f>IF(J44="","",'Covered Services'!D48)</f>
        <v/>
      </c>
      <c r="L44" s="43" t="str">
        <f t="array" ref="L44">IF(COUNTIF($J$6:$J$207,"?*")&lt;ROW(J44)-5,"",INDEX(J:J,SMALL(IF(J$6:J$207&lt;&gt;"",ROW(J$6:J$207)),ROWS(J$6:J44))))</f>
        <v/>
      </c>
      <c r="M44" s="43" t="str">
        <f t="array" ref="M44">IF(COUNTIF($J$6:$J$207,"?*")&lt;ROW(K44)-5,"",INDEX(K:K,SMALL(IF(K$6:K$207&lt;&gt;"",ROW(K$6:K$207)),ROWS(K$6:K44))))</f>
        <v/>
      </c>
    </row>
    <row r="45" spans="2:13" x14ac:dyDescent="0.25">
      <c r="B45" s="79" t="str">
        <f t="shared" si="1"/>
        <v/>
      </c>
      <c r="C45" s="123" t="str">
        <f t="shared" si="1"/>
        <v/>
      </c>
      <c r="D45" s="38"/>
      <c r="E45" s="35"/>
      <c r="F45" s="39"/>
      <c r="G45" s="39"/>
      <c r="H45" s="40"/>
      <c r="J45" s="9" t="str">
        <f>IF(AND('Covered Services'!Q49&lt;&gt;1,'Covered Services'!E49="OutPt, IN-Office",'Covered Services'!B49&gt;0),'Covered Services'!B49,"")</f>
        <v/>
      </c>
      <c r="K45" s="76" t="str">
        <f>IF(J45="","",'Covered Services'!D49)</f>
        <v/>
      </c>
      <c r="L45" s="43" t="str">
        <f t="array" ref="L45">IF(COUNTIF($J$6:$J$207,"?*")&lt;ROW(J45)-5,"",INDEX(J:J,SMALL(IF(J$6:J$207&lt;&gt;"",ROW(J$6:J$207)),ROWS(J$6:J45))))</f>
        <v/>
      </c>
      <c r="M45" s="43" t="str">
        <f t="array" ref="M45">IF(COUNTIF($J$6:$J$207,"?*")&lt;ROW(K45)-5,"",INDEX(K:K,SMALL(IF(K$6:K$207&lt;&gt;"",ROW(K$6:K$207)),ROWS(K$6:K45))))</f>
        <v/>
      </c>
    </row>
    <row r="46" spans="2:13" x14ac:dyDescent="0.25">
      <c r="B46" s="79" t="str">
        <f t="shared" si="1"/>
        <v/>
      </c>
      <c r="C46" s="123" t="str">
        <f t="shared" si="1"/>
        <v/>
      </c>
      <c r="D46" s="38"/>
      <c r="E46" s="35"/>
      <c r="F46" s="39"/>
      <c r="G46" s="39"/>
      <c r="H46" s="40"/>
      <c r="J46" s="9" t="str">
        <f>IF(AND('Covered Services'!Q50&lt;&gt;1,'Covered Services'!E50="OutPt, IN-Office",'Covered Services'!B50&gt;0),'Covered Services'!B50,"")</f>
        <v/>
      </c>
      <c r="K46" s="76" t="str">
        <f>IF(J46="","",'Covered Services'!D50)</f>
        <v/>
      </c>
      <c r="L46" s="43" t="str">
        <f t="array" ref="L46">IF(COUNTIF($J$6:$J$207,"?*")&lt;ROW(J46)-5,"",INDEX(J:J,SMALL(IF(J$6:J$207&lt;&gt;"",ROW(J$6:J$207)),ROWS(J$6:J46))))</f>
        <v/>
      </c>
      <c r="M46" s="43" t="str">
        <f t="array" ref="M46">IF(COUNTIF($J$6:$J$207,"?*")&lt;ROW(K46)-5,"",INDEX(K:K,SMALL(IF(K$6:K$207&lt;&gt;"",ROW(K$6:K$207)),ROWS(K$6:K46))))</f>
        <v/>
      </c>
    </row>
    <row r="47" spans="2:13" x14ac:dyDescent="0.25">
      <c r="B47" s="79" t="str">
        <f t="shared" si="1"/>
        <v/>
      </c>
      <c r="C47" s="123" t="str">
        <f t="shared" si="1"/>
        <v/>
      </c>
      <c r="D47" s="38"/>
      <c r="E47" s="35"/>
      <c r="F47" s="39"/>
      <c r="G47" s="39"/>
      <c r="H47" s="40"/>
      <c r="J47" s="9" t="str">
        <f>IF(AND('Covered Services'!Q51&lt;&gt;1,'Covered Services'!E51="OutPt, IN-Office",'Covered Services'!B51&gt;0),'Covered Services'!B51,"")</f>
        <v/>
      </c>
      <c r="K47" s="76" t="str">
        <f>IF(J47="","",'Covered Services'!D51)</f>
        <v/>
      </c>
      <c r="L47" s="43" t="str">
        <f t="array" ref="L47">IF(COUNTIF($J$6:$J$207,"?*")&lt;ROW(J47)-5,"",INDEX(J:J,SMALL(IF(J$6:J$207&lt;&gt;"",ROW(J$6:J$207)),ROWS(J$6:J47))))</f>
        <v/>
      </c>
      <c r="M47" s="43" t="str">
        <f t="array" ref="M47">IF(COUNTIF($J$6:$J$207,"?*")&lt;ROW(K47)-5,"",INDEX(K:K,SMALL(IF(K$6:K$207&lt;&gt;"",ROW(K$6:K$207)),ROWS(K$6:K47))))</f>
        <v/>
      </c>
    </row>
    <row r="48" spans="2:13" x14ac:dyDescent="0.25">
      <c r="B48" s="79" t="str">
        <f t="shared" si="1"/>
        <v/>
      </c>
      <c r="C48" s="123" t="str">
        <f t="shared" si="1"/>
        <v/>
      </c>
      <c r="D48" s="38"/>
      <c r="E48" s="35"/>
      <c r="F48" s="39"/>
      <c r="G48" s="39"/>
      <c r="H48" s="40"/>
      <c r="J48" s="9" t="str">
        <f>IF(AND('Covered Services'!Q52&lt;&gt;1,'Covered Services'!E52="OutPt, IN-Office",'Covered Services'!B52&gt;0),'Covered Services'!B52,"")</f>
        <v/>
      </c>
      <c r="K48" s="76" t="str">
        <f>IF(J48="","",'Covered Services'!D52)</f>
        <v/>
      </c>
      <c r="L48" s="43" t="str">
        <f t="array" ref="L48">IF(COUNTIF($J$6:$J$207,"?*")&lt;ROW(J48)-5,"",INDEX(J:J,SMALL(IF(J$6:J$207&lt;&gt;"",ROW(J$6:J$207)),ROWS(J$6:J48))))</f>
        <v/>
      </c>
      <c r="M48" s="43" t="str">
        <f t="array" ref="M48">IF(COUNTIF($J$6:$J$207,"?*")&lt;ROW(K48)-5,"",INDEX(K:K,SMALL(IF(K$6:K$207&lt;&gt;"",ROW(K$6:K$207)),ROWS(K$6:K48))))</f>
        <v/>
      </c>
    </row>
    <row r="49" spans="2:13" x14ac:dyDescent="0.25">
      <c r="B49" s="79" t="str">
        <f t="shared" si="1"/>
        <v/>
      </c>
      <c r="C49" s="123" t="str">
        <f t="shared" si="1"/>
        <v/>
      </c>
      <c r="D49" s="38"/>
      <c r="E49" s="35"/>
      <c r="F49" s="39"/>
      <c r="G49" s="39"/>
      <c r="H49" s="40"/>
      <c r="J49" s="9" t="str">
        <f>IF(AND('Covered Services'!Q53&lt;&gt;1,'Covered Services'!E53="OutPt, IN-Office",'Covered Services'!B53&gt;0),'Covered Services'!B53,"")</f>
        <v/>
      </c>
      <c r="K49" s="76" t="str">
        <f>IF(J49="","",'Covered Services'!D53)</f>
        <v/>
      </c>
      <c r="L49" s="43" t="str">
        <f t="array" ref="L49">IF(COUNTIF($J$6:$J$207,"?*")&lt;ROW(J49)-5,"",INDEX(J:J,SMALL(IF(J$6:J$207&lt;&gt;"",ROW(J$6:J$207)),ROWS(J$6:J49))))</f>
        <v/>
      </c>
      <c r="M49" s="43" t="str">
        <f t="array" ref="M49">IF(COUNTIF($J$6:$J$207,"?*")&lt;ROW(K49)-5,"",INDEX(K:K,SMALL(IF(K$6:K$207&lt;&gt;"",ROW(K$6:K$207)),ROWS(K$6:K49))))</f>
        <v/>
      </c>
    </row>
    <row r="50" spans="2:13" x14ac:dyDescent="0.25">
      <c r="B50" s="79" t="str">
        <f t="shared" si="1"/>
        <v/>
      </c>
      <c r="C50" s="123" t="str">
        <f t="shared" si="1"/>
        <v/>
      </c>
      <c r="D50" s="38"/>
      <c r="E50" s="35"/>
      <c r="F50" s="39"/>
      <c r="G50" s="39"/>
      <c r="H50" s="40"/>
      <c r="J50" s="9" t="str">
        <f>IF(AND('Covered Services'!Q54&lt;&gt;1,'Covered Services'!E54="OutPt, IN-Office",'Covered Services'!B54&gt;0),'Covered Services'!B54,"")</f>
        <v/>
      </c>
      <c r="K50" s="76" t="str">
        <f>IF(J50="","",'Covered Services'!D54)</f>
        <v/>
      </c>
      <c r="L50" s="43" t="str">
        <f t="array" ref="L50">IF(COUNTIF($J$6:$J$207,"?*")&lt;ROW(J50)-5,"",INDEX(J:J,SMALL(IF(J$6:J$207&lt;&gt;"",ROW(J$6:J$207)),ROWS(J$6:J50))))</f>
        <v/>
      </c>
      <c r="M50" s="43" t="str">
        <f t="array" ref="M50">IF(COUNTIF($J$6:$J$207,"?*")&lt;ROW(K50)-5,"",INDEX(K:K,SMALL(IF(K$6:K$207&lt;&gt;"",ROW(K$6:K$207)),ROWS(K$6:K50))))</f>
        <v/>
      </c>
    </row>
    <row r="51" spans="2:13" x14ac:dyDescent="0.25">
      <c r="B51" s="79" t="str">
        <f t="shared" si="1"/>
        <v/>
      </c>
      <c r="C51" s="123" t="str">
        <f t="shared" si="1"/>
        <v/>
      </c>
      <c r="D51" s="38"/>
      <c r="E51" s="35"/>
      <c r="F51" s="39"/>
      <c r="G51" s="39"/>
      <c r="H51" s="40"/>
      <c r="J51" s="9" t="str">
        <f>IF(AND('Covered Services'!Q55&lt;&gt;1,'Covered Services'!E55="OutPt, IN-Office",'Covered Services'!B55&gt;0),'Covered Services'!B55,"")</f>
        <v/>
      </c>
      <c r="K51" s="76" t="str">
        <f>IF(J51="","",'Covered Services'!D55)</f>
        <v/>
      </c>
      <c r="L51" s="43" t="str">
        <f t="array" ref="L51">IF(COUNTIF($J$6:$J$207,"?*")&lt;ROW(J51)-5,"",INDEX(J:J,SMALL(IF(J$6:J$207&lt;&gt;"",ROW(J$6:J$207)),ROWS(J$6:J51))))</f>
        <v/>
      </c>
      <c r="M51" s="43" t="str">
        <f t="array" ref="M51">IF(COUNTIF($J$6:$J$207,"?*")&lt;ROW(K51)-5,"",INDEX(K:K,SMALL(IF(K$6:K$207&lt;&gt;"",ROW(K$6:K$207)),ROWS(K$6:K51))))</f>
        <v/>
      </c>
    </row>
    <row r="52" spans="2:13" x14ac:dyDescent="0.25">
      <c r="B52" s="79" t="str">
        <f t="shared" si="1"/>
        <v/>
      </c>
      <c r="C52" s="123" t="str">
        <f t="shared" si="1"/>
        <v/>
      </c>
      <c r="D52" s="38"/>
      <c r="E52" s="35"/>
      <c r="F52" s="39"/>
      <c r="G52" s="39"/>
      <c r="H52" s="40"/>
      <c r="J52" s="9" t="str">
        <f>IF(AND('Covered Services'!Q56&lt;&gt;1,'Covered Services'!E56="OutPt, IN-Office",'Covered Services'!B56&gt;0),'Covered Services'!B56,"")</f>
        <v/>
      </c>
      <c r="K52" s="76" t="str">
        <f>IF(J52="","",'Covered Services'!D56)</f>
        <v/>
      </c>
      <c r="L52" s="43" t="str">
        <f t="array" ref="L52">IF(COUNTIF($J$6:$J$207,"?*")&lt;ROW(J52)-5,"",INDEX(J:J,SMALL(IF(J$6:J$207&lt;&gt;"",ROW(J$6:J$207)),ROWS(J$6:J52))))</f>
        <v/>
      </c>
      <c r="M52" s="43" t="str">
        <f t="array" ref="M52">IF(COUNTIF($J$6:$J$207,"?*")&lt;ROW(K52)-5,"",INDEX(K:K,SMALL(IF(K$6:K$207&lt;&gt;"",ROW(K$6:K$207)),ROWS(K$6:K52))))</f>
        <v/>
      </c>
    </row>
    <row r="53" spans="2:13" x14ac:dyDescent="0.25">
      <c r="B53" s="79" t="str">
        <f t="shared" si="1"/>
        <v/>
      </c>
      <c r="C53" s="123" t="str">
        <f t="shared" si="1"/>
        <v/>
      </c>
      <c r="D53" s="38"/>
      <c r="E53" s="35"/>
      <c r="F53" s="39"/>
      <c r="G53" s="39"/>
      <c r="H53" s="40"/>
      <c r="J53" s="9" t="str">
        <f>IF(AND('Covered Services'!Q57&lt;&gt;1,'Covered Services'!E57="OutPt, IN-Office",'Covered Services'!B57&gt;0),'Covered Services'!B57,"")</f>
        <v/>
      </c>
      <c r="K53" s="76" t="str">
        <f>IF(J53="","",'Covered Services'!D57)</f>
        <v/>
      </c>
      <c r="L53" s="43" t="str">
        <f t="array" ref="L53">IF(COUNTIF($J$6:$J$207,"?*")&lt;ROW(J53)-5,"",INDEX(J:J,SMALL(IF(J$6:J$207&lt;&gt;"",ROW(J$6:J$207)),ROWS(J$6:J53))))</f>
        <v/>
      </c>
      <c r="M53" s="43" t="str">
        <f t="array" ref="M53">IF(COUNTIF($J$6:$J$207,"?*")&lt;ROW(K53)-5,"",INDEX(K:K,SMALL(IF(K$6:K$207&lt;&gt;"",ROW(K$6:K$207)),ROWS(K$6:K53))))</f>
        <v/>
      </c>
    </row>
    <row r="54" spans="2:13" x14ac:dyDescent="0.25">
      <c r="B54" s="79" t="str">
        <f t="shared" si="1"/>
        <v/>
      </c>
      <c r="C54" s="123" t="str">
        <f t="shared" si="1"/>
        <v/>
      </c>
      <c r="D54" s="38"/>
      <c r="E54" s="35"/>
      <c r="F54" s="39"/>
      <c r="G54" s="39"/>
      <c r="H54" s="40"/>
      <c r="J54" s="9" t="str">
        <f>IF(AND('Covered Services'!Q58&lt;&gt;1,'Covered Services'!E58="OutPt, IN-Office",'Covered Services'!B58&gt;0),'Covered Services'!B58,"")</f>
        <v/>
      </c>
      <c r="K54" s="76" t="str">
        <f>IF(J54="","",'Covered Services'!D58)</f>
        <v/>
      </c>
      <c r="L54" s="43" t="str">
        <f t="array" ref="L54">IF(COUNTIF($J$6:$J$207,"?*")&lt;ROW(J54)-5,"",INDEX(J:J,SMALL(IF(J$6:J$207&lt;&gt;"",ROW(J$6:J$207)),ROWS(J$6:J54))))</f>
        <v/>
      </c>
      <c r="M54" s="43" t="str">
        <f t="array" ref="M54">IF(COUNTIF($J$6:$J$207,"?*")&lt;ROW(K54)-5,"",INDEX(K:K,SMALL(IF(K$6:K$207&lt;&gt;"",ROW(K$6:K$207)),ROWS(K$6:K54))))</f>
        <v/>
      </c>
    </row>
    <row r="55" spans="2:13" x14ac:dyDescent="0.25">
      <c r="B55" s="79" t="str">
        <f t="shared" si="1"/>
        <v/>
      </c>
      <c r="C55" s="123" t="str">
        <f t="shared" si="1"/>
        <v/>
      </c>
      <c r="D55" s="38"/>
      <c r="E55" s="35"/>
      <c r="F55" s="39"/>
      <c r="G55" s="39"/>
      <c r="H55" s="40"/>
      <c r="J55" s="9" t="str">
        <f>IF(AND('Covered Services'!Q59&lt;&gt;1,'Covered Services'!E59="OutPt, IN-Office",'Covered Services'!B59&gt;0),'Covered Services'!B59,"")</f>
        <v/>
      </c>
      <c r="K55" s="76" t="str">
        <f>IF(J55="","",'Covered Services'!D59)</f>
        <v/>
      </c>
      <c r="L55" s="43" t="str">
        <f t="array" ref="L55">IF(COUNTIF($J$6:$J$207,"?*")&lt;ROW(J55)-5,"",INDEX(J:J,SMALL(IF(J$6:J$207&lt;&gt;"",ROW(J$6:J$207)),ROWS(J$6:J55))))</f>
        <v/>
      </c>
      <c r="M55" s="43" t="str">
        <f t="array" ref="M55">IF(COUNTIF($J$6:$J$207,"?*")&lt;ROW(K55)-5,"",INDEX(K:K,SMALL(IF(K$6:K$207&lt;&gt;"",ROW(K$6:K$207)),ROWS(K$6:K55))))</f>
        <v/>
      </c>
    </row>
    <row r="56" spans="2:13" x14ac:dyDescent="0.25">
      <c r="B56" s="79" t="str">
        <f t="shared" si="1"/>
        <v/>
      </c>
      <c r="C56" s="123" t="str">
        <f t="shared" si="1"/>
        <v/>
      </c>
      <c r="D56" s="38"/>
      <c r="E56" s="35"/>
      <c r="F56" s="39"/>
      <c r="G56" s="39"/>
      <c r="H56" s="40"/>
      <c r="J56" s="9" t="str">
        <f>IF(AND('Covered Services'!Q60&lt;&gt;1,'Covered Services'!E60="OutPt, IN-Office",'Covered Services'!B60&gt;0),'Covered Services'!B60,"")</f>
        <v/>
      </c>
      <c r="K56" s="76" t="str">
        <f>IF(J56="","",'Covered Services'!D60)</f>
        <v/>
      </c>
      <c r="L56" s="43" t="str">
        <f t="array" ref="L56">IF(COUNTIF($J$6:$J$207,"?*")&lt;ROW(J56)-5,"",INDEX(J:J,SMALL(IF(J$6:J$207&lt;&gt;"",ROW(J$6:J$207)),ROWS(J$6:J56))))</f>
        <v/>
      </c>
      <c r="M56" s="43" t="str">
        <f t="array" ref="M56">IF(COUNTIF($J$6:$J$207,"?*")&lt;ROW(K56)-5,"",INDEX(K:K,SMALL(IF(K$6:K$207&lt;&gt;"",ROW(K$6:K$207)),ROWS(K$6:K56))))</f>
        <v/>
      </c>
    </row>
    <row r="57" spans="2:13" x14ac:dyDescent="0.25">
      <c r="B57" s="79" t="str">
        <f t="shared" si="1"/>
        <v/>
      </c>
      <c r="C57" s="123" t="str">
        <f t="shared" si="1"/>
        <v/>
      </c>
      <c r="D57" s="38"/>
      <c r="E57" s="35"/>
      <c r="F57" s="39"/>
      <c r="G57" s="39"/>
      <c r="H57" s="40"/>
      <c r="J57" s="9" t="str">
        <f>IF(AND('Covered Services'!Q61&lt;&gt;1,'Covered Services'!E61="OutPt, IN-Office",'Covered Services'!B61&gt;0),'Covered Services'!B61,"")</f>
        <v/>
      </c>
      <c r="K57" s="76" t="str">
        <f>IF(J57="","",'Covered Services'!D61)</f>
        <v/>
      </c>
      <c r="L57" s="43" t="str">
        <f t="array" ref="L57">IF(COUNTIF($J$6:$J$207,"?*")&lt;ROW(J57)-5,"",INDEX(J:J,SMALL(IF(J$6:J$207&lt;&gt;"",ROW(J$6:J$207)),ROWS(J$6:J57))))</f>
        <v/>
      </c>
      <c r="M57" s="43" t="str">
        <f t="array" ref="M57">IF(COUNTIF($J$6:$J$207,"?*")&lt;ROW(K57)-5,"",INDEX(K:K,SMALL(IF(K$6:K$207&lt;&gt;"",ROW(K$6:K$207)),ROWS(K$6:K57))))</f>
        <v/>
      </c>
    </row>
    <row r="58" spans="2:13" x14ac:dyDescent="0.25">
      <c r="B58" s="79" t="str">
        <f t="shared" si="1"/>
        <v/>
      </c>
      <c r="C58" s="123" t="str">
        <f t="shared" si="1"/>
        <v/>
      </c>
      <c r="D58" s="38"/>
      <c r="E58" s="35"/>
      <c r="F58" s="39"/>
      <c r="G58" s="39"/>
      <c r="H58" s="40"/>
      <c r="J58" s="9" t="str">
        <f>IF(AND('Covered Services'!Q62&lt;&gt;1,'Covered Services'!E62="OutPt, IN-Office",'Covered Services'!B62&gt;0),'Covered Services'!B62,"")</f>
        <v/>
      </c>
      <c r="K58" s="76" t="str">
        <f>IF(J58="","",'Covered Services'!D62)</f>
        <v/>
      </c>
      <c r="L58" s="43" t="str">
        <f t="array" ref="L58">IF(COUNTIF($J$6:$J$207,"?*")&lt;ROW(J58)-5,"",INDEX(J:J,SMALL(IF(J$6:J$207&lt;&gt;"",ROW(J$6:J$207)),ROWS(J$6:J58))))</f>
        <v/>
      </c>
      <c r="M58" s="43" t="str">
        <f t="array" ref="M58">IF(COUNTIF($J$6:$J$207,"?*")&lt;ROW(K58)-5,"",INDEX(K:K,SMALL(IF(K$6:K$207&lt;&gt;"",ROW(K$6:K$207)),ROWS(K$6:K58))))</f>
        <v/>
      </c>
    </row>
    <row r="59" spans="2:13" x14ac:dyDescent="0.25">
      <c r="B59" s="79" t="str">
        <f t="shared" si="1"/>
        <v/>
      </c>
      <c r="C59" s="123" t="str">
        <f t="shared" si="1"/>
        <v/>
      </c>
      <c r="D59" s="38"/>
      <c r="E59" s="35"/>
      <c r="F59" s="39"/>
      <c r="G59" s="39"/>
      <c r="H59" s="40"/>
      <c r="J59" s="9" t="str">
        <f>IF(AND('Covered Services'!Q63&lt;&gt;1,'Covered Services'!E63="OutPt, IN-Office",'Covered Services'!B63&gt;0),'Covered Services'!B63,"")</f>
        <v/>
      </c>
      <c r="K59" s="76" t="str">
        <f>IF(J59="","",'Covered Services'!D63)</f>
        <v/>
      </c>
      <c r="L59" s="43" t="str">
        <f t="array" ref="L59">IF(COUNTIF($J$6:$J$207,"?*")&lt;ROW(J59)-5,"",INDEX(J:J,SMALL(IF(J$6:J$207&lt;&gt;"",ROW(J$6:J$207)),ROWS(J$6:J59))))</f>
        <v/>
      </c>
      <c r="M59" s="43" t="str">
        <f t="array" ref="M59">IF(COUNTIF($J$6:$J$207,"?*")&lt;ROW(K59)-5,"",INDEX(K:K,SMALL(IF(K$6:K$207&lt;&gt;"",ROW(K$6:K$207)),ROWS(K$6:K59))))</f>
        <v/>
      </c>
    </row>
    <row r="60" spans="2:13" x14ac:dyDescent="0.25">
      <c r="B60" s="79" t="str">
        <f t="shared" si="1"/>
        <v/>
      </c>
      <c r="C60" s="123" t="str">
        <f t="shared" si="1"/>
        <v/>
      </c>
      <c r="D60" s="38"/>
      <c r="E60" s="35"/>
      <c r="F60" s="39"/>
      <c r="G60" s="39"/>
      <c r="H60" s="40"/>
      <c r="J60" s="9" t="str">
        <f>IF(AND('Covered Services'!Q64&lt;&gt;1,'Covered Services'!E64="OutPt, IN-Office",'Covered Services'!B64&gt;0),'Covered Services'!B64,"")</f>
        <v/>
      </c>
      <c r="K60" s="76" t="str">
        <f>IF(J60="","",'Covered Services'!D64)</f>
        <v/>
      </c>
      <c r="L60" s="43" t="str">
        <f t="array" ref="L60">IF(COUNTIF($J$6:$J$207,"?*")&lt;ROW(J60)-5,"",INDEX(J:J,SMALL(IF(J$6:J$207&lt;&gt;"",ROW(J$6:J$207)),ROWS(J$6:J60))))</f>
        <v/>
      </c>
      <c r="M60" s="43" t="str">
        <f t="array" ref="M60">IF(COUNTIF($J$6:$J$207,"?*")&lt;ROW(K60)-5,"",INDEX(K:K,SMALL(IF(K$6:K$207&lt;&gt;"",ROW(K$6:K$207)),ROWS(K$6:K60))))</f>
        <v/>
      </c>
    </row>
    <row r="61" spans="2:13" x14ac:dyDescent="0.25">
      <c r="B61" s="79" t="str">
        <f t="shared" si="1"/>
        <v/>
      </c>
      <c r="C61" s="123" t="str">
        <f t="shared" si="1"/>
        <v/>
      </c>
      <c r="D61" s="38"/>
      <c r="E61" s="35"/>
      <c r="F61" s="39"/>
      <c r="G61" s="39"/>
      <c r="H61" s="40"/>
      <c r="J61" s="9" t="str">
        <f>IF(AND('Covered Services'!Q65&lt;&gt;1,'Covered Services'!E65="OutPt, IN-Office",'Covered Services'!B65&gt;0),'Covered Services'!B65,"")</f>
        <v/>
      </c>
      <c r="K61" s="76" t="str">
        <f>IF(J61="","",'Covered Services'!D65)</f>
        <v/>
      </c>
      <c r="L61" s="43" t="str">
        <f t="array" ref="L61">IF(COUNTIF($J$6:$J$207,"?*")&lt;ROW(J61)-5,"",INDEX(J:J,SMALL(IF(J$6:J$207&lt;&gt;"",ROW(J$6:J$207)),ROWS(J$6:J61))))</f>
        <v/>
      </c>
      <c r="M61" s="43" t="str">
        <f t="array" ref="M61">IF(COUNTIF($J$6:$J$207,"?*")&lt;ROW(K61)-5,"",INDEX(K:K,SMALL(IF(K$6:K$207&lt;&gt;"",ROW(K$6:K$207)),ROWS(K$6:K61))))</f>
        <v/>
      </c>
    </row>
    <row r="62" spans="2:13" ht="15.75" thickBot="1" x14ac:dyDescent="0.3">
      <c r="B62" s="81" t="str">
        <f>L62</f>
        <v/>
      </c>
      <c r="C62" s="124" t="str">
        <f>M62</f>
        <v/>
      </c>
      <c r="D62" s="82"/>
      <c r="E62" s="83"/>
      <c r="F62" s="84"/>
      <c r="G62" s="84"/>
      <c r="H62" s="85"/>
      <c r="J62" s="9" t="str">
        <f>IF(AND('Covered Services'!Q66&lt;&gt;1,'Covered Services'!E66="OutPt, IN-Office",'Covered Services'!B66&gt;0),'Covered Services'!B66,"")</f>
        <v/>
      </c>
      <c r="K62" s="76" t="str">
        <f>IF(J62="","",'Covered Services'!D66)</f>
        <v/>
      </c>
      <c r="L62" s="43" t="str">
        <f t="array" ref="L62">IF(COUNTIF($J$6:$J$207,"?*")&lt;ROW(J62)-5,"",INDEX(J:J,SMALL(IF(J$6:J$207&lt;&gt;"",ROW(J$6:J$207)),ROWS(J$6:J62))))</f>
        <v/>
      </c>
      <c r="M62" s="43" t="str">
        <f t="array" ref="M62">IF(COUNTIF($J$6:$J$207,"?*")&lt;ROW(K62)-5,"",INDEX(K:K,SMALL(IF(K$6:K$207&lt;&gt;"",ROW(K$6:K$207)),ROWS(K$6:K62))))</f>
        <v/>
      </c>
    </row>
    <row r="63" spans="2:13" ht="75.75" thickBot="1" x14ac:dyDescent="0.3">
      <c r="B63" s="89" t="s">
        <v>88</v>
      </c>
      <c r="C63" s="80">
        <f>SUM(C6:C62)</f>
        <v>0</v>
      </c>
      <c r="D63" s="31" t="s">
        <v>29</v>
      </c>
      <c r="E63" s="31" t="s">
        <v>44</v>
      </c>
      <c r="F63" s="31" t="s">
        <v>30</v>
      </c>
      <c r="G63" s="31" t="s">
        <v>45</v>
      </c>
      <c r="H63" s="31" t="s">
        <v>46</v>
      </c>
      <c r="J63" s="9" t="str">
        <f>IF(AND('Covered Services'!Q67&lt;&gt;1,'Covered Services'!E67="OutPt, IN-Office",'Covered Services'!B67&gt;0),'Covered Services'!B67,"")</f>
        <v/>
      </c>
      <c r="K63" s="76" t="str">
        <f>IF(J63="","",'Covered Services'!D67)</f>
        <v/>
      </c>
      <c r="L63" s="43" t="str">
        <f t="array" ref="L63">IF(COUNTIF($J$6:$J$207,"?*")&lt;ROW(J63)-5,"",INDEX(J:J,SMALL(IF(J$6:J$207&lt;&gt;"",ROW(J$6:J$207)),ROWS(J$6:J63))))</f>
        <v/>
      </c>
      <c r="M63" s="43" t="str">
        <f t="array" ref="M63">IF(COUNTIF($J$6:$J$207,"?*")&lt;ROW(K63)-5,"",INDEX(K:K,SMALL(IF(K$6:K$207&lt;&gt;"",ROW(K$6:K$207)),ROWS(K$6:K63))))</f>
        <v/>
      </c>
    </row>
    <row r="64" spans="2:13" ht="15.75" thickBot="1" x14ac:dyDescent="0.3">
      <c r="B64" s="10"/>
      <c r="C64" s="29" t="s">
        <v>18</v>
      </c>
      <c r="D64" s="32">
        <f>SUMIF(D6:D62,"&gt;0",C6:C62)</f>
        <v>0</v>
      </c>
      <c r="E64" s="32">
        <f>SUMIF(E6:E62,"&gt;0",C6:C62)</f>
        <v>0</v>
      </c>
      <c r="F64" s="32">
        <f>SUMIF(F6:F62,"Y",C6:C62)</f>
        <v>0</v>
      </c>
      <c r="G64" s="32">
        <f>SUMIF(G6:G62,"&gt;0",C6:C62)</f>
        <v>0</v>
      </c>
      <c r="H64" s="32">
        <f>SUMIF(H6:H62,"&gt;0",C6:C62)</f>
        <v>0</v>
      </c>
      <c r="J64" s="9" t="str">
        <f>IF(AND('Covered Services'!Q68&lt;&gt;1,'Covered Services'!E68="OutPt, IN-Office",'Covered Services'!B68&gt;0),'Covered Services'!B68,"")</f>
        <v/>
      </c>
      <c r="K64" s="76" t="str">
        <f>IF(J64="","",'Covered Services'!D68)</f>
        <v/>
      </c>
      <c r="L64" s="43" t="str">
        <f t="array" ref="L64">IF(COUNTIF($J$6:$J$207,"?*")&lt;ROW(J64)-5,"",INDEX(J:J,SMALL(IF(J$6:J$207&lt;&gt;"",ROW(J$6:J$207)),ROWS(J$6:J64))))</f>
        <v/>
      </c>
      <c r="M64" s="43" t="str">
        <f t="array" ref="M64">IF(COUNTIF($J$6:$J$207,"?*")&lt;ROW(K64)-5,"",INDEX(K:K,SMALL(IF(K$6:K$207&lt;&gt;"",ROW(K$6:K$207)),ROWS(K$6:K64))))</f>
        <v/>
      </c>
    </row>
    <row r="65" spans="2:13" ht="75.75" thickBot="1" x14ac:dyDescent="0.3">
      <c r="B65" s="10"/>
      <c r="C65" s="11"/>
      <c r="D65" s="13" t="s">
        <v>39</v>
      </c>
      <c r="E65" s="13" t="s">
        <v>40</v>
      </c>
      <c r="F65" s="13" t="s">
        <v>41</v>
      </c>
      <c r="G65" s="13" t="s">
        <v>42</v>
      </c>
      <c r="H65" s="13" t="s">
        <v>43</v>
      </c>
      <c r="J65" s="9" t="str">
        <f>IF(AND('Covered Services'!Q69&lt;&gt;1,'Covered Services'!E69="OutPt, IN-Office",'Covered Services'!B69&gt;0),'Covered Services'!B69,"")</f>
        <v/>
      </c>
      <c r="K65" s="76" t="str">
        <f>IF(J65="","",'Covered Services'!D69)</f>
        <v/>
      </c>
      <c r="L65" s="43" t="str">
        <f t="array" ref="L65">IF(COUNTIF($J$6:$J$207,"?*")&lt;ROW(J65)-5,"",INDEX(J:J,SMALL(IF(J$6:J$207&lt;&gt;"",ROW(J$6:J$207)),ROWS(J$6:J65))))</f>
        <v/>
      </c>
      <c r="M65" s="43" t="str">
        <f t="array" ref="M65">IF(COUNTIF($J$6:$J$207,"?*")&lt;ROW(K65)-5,"",INDEX(K:K,SMALL(IF(K$6:K$207&lt;&gt;"",ROW(K$6:K$207)),ROWS(K$6:K65))))</f>
        <v/>
      </c>
    </row>
    <row r="66" spans="2:13" ht="60.75" thickBot="1" x14ac:dyDescent="0.3">
      <c r="B66" s="14"/>
      <c r="C66" s="23" t="s">
        <v>48</v>
      </c>
      <c r="D66" s="33">
        <f>IF(D64&gt;0,D64/$C63,0)</f>
        <v>0</v>
      </c>
      <c r="E66" s="33">
        <f>IF(E64&gt;0,E64/$C63,0)</f>
        <v>0</v>
      </c>
      <c r="F66" s="33">
        <f>IF(F64&gt;0,F64/$C63,0)</f>
        <v>0</v>
      </c>
      <c r="G66" s="33">
        <f>IF(G64&gt;0,G64/$C63,0)</f>
        <v>0</v>
      </c>
      <c r="H66" s="33">
        <f>IF(H64&gt;0,H64/$C63,0)</f>
        <v>0</v>
      </c>
      <c r="J66" s="9" t="str">
        <f>IF(AND('Covered Services'!Q70&lt;&gt;1,'Covered Services'!E70="OutPt, IN-Office",'Covered Services'!B70&gt;0),'Covered Services'!B70,"")</f>
        <v/>
      </c>
      <c r="K66" s="76" t="str">
        <f>IF(J66="","",'Covered Services'!D70)</f>
        <v/>
      </c>
      <c r="L66" s="43" t="str">
        <f t="array" ref="L66">IF(COUNTIF($J$6:$J$207,"?*")&lt;ROW(J66)-5,"",INDEX(J:J,SMALL(IF(J$6:J$207&lt;&gt;"",ROW(J$6:J$207)),ROWS(J$6:J66))))</f>
        <v/>
      </c>
      <c r="M66" s="43" t="str">
        <f t="array" ref="M66">IF(COUNTIF($J$6:$J$207,"?*")&lt;ROW(K66)-5,"",INDEX(K:K,SMALL(IF(K$6:K$207&lt;&gt;"",ROW(K$6:K$207)),ROWS(K$6:K66))))</f>
        <v/>
      </c>
    </row>
    <row r="67" spans="2:13" ht="15.75" thickBot="1" x14ac:dyDescent="0.3">
      <c r="D67" s="53" t="str">
        <f>_xlfn.IFS(AND(D66&gt;0, D66&lt;2/3), "Threshold Not Met", D66&gt;2/3, "Threshold Met", D66=0, "-")</f>
        <v>-</v>
      </c>
      <c r="E67" s="53" t="str">
        <f t="shared" ref="E67:H67" si="2">_xlfn.IFS(AND(E66&gt;0, E66&lt;2/3), "Threshold Not Met", E66&gt;2/3, "Threshold Met", E66=0, "-")</f>
        <v>-</v>
      </c>
      <c r="F67" s="53" t="str">
        <f t="shared" si="2"/>
        <v>-</v>
      </c>
      <c r="G67" s="53" t="str">
        <f t="shared" si="2"/>
        <v>-</v>
      </c>
      <c r="H67" s="53" t="str">
        <f t="shared" si="2"/>
        <v>-</v>
      </c>
      <c r="J67" s="9" t="str">
        <f>IF(AND('Covered Services'!Q71&lt;&gt;1,'Covered Services'!E71="OutPt, IN-Office",'Covered Services'!B71&gt;0),'Covered Services'!B71,"")</f>
        <v/>
      </c>
      <c r="K67" s="76" t="str">
        <f>IF(J67="","",'Covered Services'!D71)</f>
        <v/>
      </c>
      <c r="L67" s="43" t="str">
        <f t="array" ref="L67">IF(COUNTIF($J$6:$J$207,"?*")&lt;ROW(J67)-5,"",INDEX(J:J,SMALL(IF(J$6:J$207&lt;&gt;"",ROW(J$6:J$207)),ROWS(J$6:J67))))</f>
        <v/>
      </c>
      <c r="M67" s="43" t="str">
        <f t="array" ref="M67">IF(COUNTIF($J$6:$J$207,"?*")&lt;ROW(K67)-5,"",INDEX(K:K,SMALL(IF(K$6:K$207&lt;&gt;"",ROW(K$6:K$207)),ROWS(K$6:K67))))</f>
        <v/>
      </c>
    </row>
    <row r="68" spans="2:13" ht="65.25" customHeight="1" x14ac:dyDescent="0.25">
      <c r="B68" s="138" t="s">
        <v>17</v>
      </c>
      <c r="C68" s="139"/>
      <c r="D68" s="139"/>
      <c r="E68" s="139"/>
      <c r="F68" s="140"/>
      <c r="G68" s="50"/>
      <c r="H68" s="52"/>
      <c r="J68" s="9" t="str">
        <f>IF(AND('Covered Services'!Q72&lt;&gt;1,'Covered Services'!E72="OutPt, IN-Office",'Covered Services'!B72&gt;0),'Covered Services'!B72,"")</f>
        <v/>
      </c>
      <c r="K68" s="76" t="str">
        <f>IF(J68="","",'Covered Services'!D72)</f>
        <v/>
      </c>
      <c r="L68" s="43" t="str">
        <f t="array" ref="L68">IF(COUNTIF($J$6:$J$207,"?*")&lt;ROW(J68)-5,"",INDEX(J:J,SMALL(IF(J$6:J$207&lt;&gt;"",ROW(J$6:J$207)),ROWS(J$6:J68))))</f>
        <v/>
      </c>
      <c r="M68" s="43" t="str">
        <f t="array" ref="M68">IF(COUNTIF($J$6:$J$207,"?*")&lt;ROW(K68)-5,"",INDEX(K:K,SMALL(IF(K$6:K$207&lt;&gt;"",ROW(K$6:K$207)),ROWS(K$6:K68))))</f>
        <v/>
      </c>
    </row>
    <row r="69" spans="2:13" ht="94.5" x14ac:dyDescent="0.25">
      <c r="B69" s="54" t="s">
        <v>19</v>
      </c>
      <c r="C69" s="7" t="s">
        <v>20</v>
      </c>
      <c r="D69" s="7" t="s">
        <v>32</v>
      </c>
      <c r="E69" s="8" t="s">
        <v>28</v>
      </c>
      <c r="F69" s="64" t="s">
        <v>25</v>
      </c>
      <c r="G69" s="51" t="str">
        <f>IF(F70="Threshold Not Met","No such cost sharing shall be applied","")</f>
        <v/>
      </c>
      <c r="H69" s="43"/>
      <c r="J69" s="9" t="str">
        <f>IF(AND('Covered Services'!Q73&lt;&gt;1,'Covered Services'!E73="OutPt, IN-Office",'Covered Services'!B73&gt;0),'Covered Services'!B73,"")</f>
        <v/>
      </c>
      <c r="K69" s="76" t="str">
        <f>IF(J69="","",'Covered Services'!D73)</f>
        <v/>
      </c>
      <c r="L69" s="43" t="str">
        <f t="array" ref="L69">IF(COUNTIF($J$6:$J$207,"?*")&lt;ROW(J69)-5,"",INDEX(J:J,SMALL(IF(J$6:J$207&lt;&gt;"",ROW(J$6:J$207)),ROWS(J$6:J69))))</f>
        <v/>
      </c>
      <c r="M69" s="43" t="str">
        <f t="array" ref="M69">IF(COUNTIF($J$6:$J$207,"?*")&lt;ROW(K69)-5,"",INDEX(K:K,SMALL(IF(K$6:K$207&lt;&gt;"",ROW(K$6:K$207)),ROWS(K$6:K69))))</f>
        <v/>
      </c>
    </row>
    <row r="70" spans="2:13" ht="15.75" x14ac:dyDescent="0.25">
      <c r="B70" s="55" t="e">
        <f t="array" ref="B70">IFERROR(SMALL(IF((COUNTIF($B$69:B69, $D$6:$D$62)=0)*ISNUMBER($D$6:$D$62), $D$6:$D$62, "A"), 1), INDEX($D$6:$D$62, MATCH(SMALL(IF(ISTEXT($D$6:$D$62)*(COUNTIF(B69:$B$69, $D$6:$D$62)=0), COUNTIF($D$6:$D$62, "&lt;"&amp;$D$6:$D$62), ""), 1), IF(ISTEXT($D$6:$D$62), COUNTIF($D$6:$D$62, "&lt;"&amp;$D$6:$D$62), ""), 0)))</f>
        <v>#NUM!</v>
      </c>
      <c r="C70" s="45" t="str">
        <f t="shared" ref="C70:C75" si="3">IF(ISNUMBER(B70),SUMIF($D$6:$D$62,B70,$C$6:$C$62),"")</f>
        <v/>
      </c>
      <c r="D70" s="48" t="str">
        <f>IF(ISNUMBER(C70),C70/$C$76,"")</f>
        <v/>
      </c>
      <c r="E70" s="49">
        <f>IF(ISNUMBER(D70),D70,0)</f>
        <v>0</v>
      </c>
      <c r="F70" s="47" t="str">
        <f>IF(AND(D64&gt;0,D66&lt;2/3),"Threshold Not Met",IF(E70&gt;0.5001,"Predominant Level Met","_"))</f>
        <v>_</v>
      </c>
      <c r="G70" s="43"/>
      <c r="J70" s="9" t="str">
        <f>IF(AND('Covered Services'!Q74&lt;&gt;1,'Covered Services'!E74="OutPt, IN-Office",'Covered Services'!B74&gt;0),'Covered Services'!B74,"")</f>
        <v/>
      </c>
      <c r="K70" s="76" t="str">
        <f>IF(J70="","",'Covered Services'!D74)</f>
        <v/>
      </c>
      <c r="L70" s="43" t="str">
        <f t="array" ref="L70">IF(COUNTIF($J$6:$J$207,"?*")&lt;ROW(J70)-5,"",INDEX(J:J,SMALL(IF(J$6:J$207&lt;&gt;"",ROW(J$6:J$207)),ROWS(J$6:J70))))</f>
        <v/>
      </c>
      <c r="M70" s="43" t="str">
        <f t="array" ref="M70">IF(COUNTIF($J$6:$J$207,"?*")&lt;ROW(K70)-5,"",INDEX(K:K,SMALL(IF(K$6:K$207&lt;&gt;"",ROW(K$6:K$207)),ROWS(K$6:K70))))</f>
        <v/>
      </c>
    </row>
    <row r="71" spans="2:13" ht="15.75" x14ac:dyDescent="0.25">
      <c r="B71" s="55" t="e">
        <f t="array" ref="B71">IFERROR(SMALL(IF((COUNTIF($B$69:B70, $D$6:$D$62)=0)*ISNUMBER($D$6:$D$62), $D$6:$D$62, "A"), 1), INDEX($D$6:$D$62, MATCH(SMALL(IF(ISTEXT($D$6:$D$62)*(COUNTIF(B$69:$B70, $D$6:$D$62)=0), COUNTIF($D$6:$D$62, "&lt;"&amp;$D$6:$D$62), ""), 1), IF(ISTEXT($D$6:$D$62), COUNTIF($D$6:$D$62, "&lt;"&amp;$D$6:$D$62), ""), 0)))</f>
        <v>#NUM!</v>
      </c>
      <c r="C71" s="45" t="str">
        <f t="shared" si="3"/>
        <v/>
      </c>
      <c r="D71" s="48" t="str">
        <f t="shared" ref="D71:D75" si="4">IF(ISNUMBER(C71),C71/$C$76,"")</f>
        <v/>
      </c>
      <c r="E71" s="49">
        <f>IF(ISNUMBER(D71),SUM(D70:D71),0)</f>
        <v>0</v>
      </c>
      <c r="F71" s="26" t="str">
        <f>IF(OR(F70="Predominant Level Met",F70="Threshold Not Met"),"_",(IF(E71&gt;0.5001,"Predominant Level Met","_")))</f>
        <v>_</v>
      </c>
      <c r="G71" s="43"/>
      <c r="J71" s="9" t="str">
        <f>IF(AND('Covered Services'!Q75&lt;&gt;1,'Covered Services'!E75="OutPt, IN-Office",'Covered Services'!B75&gt;0),'Covered Services'!B75,"")</f>
        <v/>
      </c>
      <c r="K71" s="76" t="str">
        <f>IF(J71="","",'Covered Services'!D75)</f>
        <v/>
      </c>
      <c r="L71" s="43" t="str">
        <f t="array" ref="L71">IF(COUNTIF($J$6:$J$207,"?*")&lt;ROW(J71)-5,"",INDEX(J:J,SMALL(IF(J$6:J$207&lt;&gt;"",ROW(J$6:J$207)),ROWS(J$6:J71))))</f>
        <v/>
      </c>
      <c r="M71" s="43" t="str">
        <f t="array" ref="M71">IF(COUNTIF($J$6:$J$207,"?*")&lt;ROW(K71)-5,"",INDEX(K:K,SMALL(IF(K$6:K$207&lt;&gt;"",ROW(K$6:K$207)),ROWS(K$6:K71))))</f>
        <v/>
      </c>
    </row>
    <row r="72" spans="2:13" ht="15.75" x14ac:dyDescent="0.25">
      <c r="B72" s="55" t="e">
        <f t="array" ref="B72">IFERROR(SMALL(IF((COUNTIF($B$69:B71, $D$6:$D$62)=0)*ISNUMBER($D$6:$D$62), $D$6:$D$62, "A"), 1), INDEX($D$6:$D$62, MATCH(SMALL(IF(ISTEXT($D$6:$D$62)*(COUNTIF(B$69:$B71, $D$6:$D$62)=0), COUNTIF($D$6:$D$62, "&lt;"&amp;$D$6:$D$62), ""), 1), IF(ISTEXT($D$6:$D$62), COUNTIF($D$6:$D$62, "&lt;"&amp;$D$6:$D$62), ""), 0)))</f>
        <v>#NUM!</v>
      </c>
      <c r="C72" s="45" t="str">
        <f t="shared" si="3"/>
        <v/>
      </c>
      <c r="D72" s="48" t="str">
        <f t="shared" si="4"/>
        <v/>
      </c>
      <c r="E72" s="49">
        <f>IF(ISNUMBER(D72),SUM(D70:D72),0)</f>
        <v>0</v>
      </c>
      <c r="F72" s="26" t="str">
        <f>IF(OR(F71="Predominant Level Met",F70="Predominant Level Met",F70="Threshold Not Met"),"_",(IF(E72&gt;0.5001,"Predominant Level Met","_")))</f>
        <v>_</v>
      </c>
      <c r="G72" s="46"/>
      <c r="J72" s="9" t="str">
        <f>IF(AND('Covered Services'!Q76&lt;&gt;1,'Covered Services'!E76="OutPt, IN-Office",'Covered Services'!B76&gt;0),'Covered Services'!B76,"")</f>
        <v/>
      </c>
      <c r="K72" s="76" t="str">
        <f>IF(J72="","",'Covered Services'!D76)</f>
        <v/>
      </c>
      <c r="L72" s="43" t="str">
        <f t="array" ref="L72">IF(COUNTIF($J$6:$J$207,"?*")&lt;ROW(J72)-5,"",INDEX(J:J,SMALL(IF(J$6:J$207&lt;&gt;"",ROW(J$6:J$207)),ROWS(J$6:J72))))</f>
        <v/>
      </c>
      <c r="M72" s="43" t="str">
        <f t="array" ref="M72">IF(COUNTIF($J$6:$J$207,"?*")&lt;ROW(K72)-5,"",INDEX(K:K,SMALL(IF(K$6:K$207&lt;&gt;"",ROW(K$6:K$207)),ROWS(K$6:K72))))</f>
        <v/>
      </c>
    </row>
    <row r="73" spans="2:13" ht="15.75" x14ac:dyDescent="0.25">
      <c r="B73" s="55" t="e">
        <f t="array" ref="B73">IFERROR(SMALL(IF((COUNTIF($B$69:B72, $D$6:$D$62)=0)*ISNUMBER($D$6:$D$62), $D$6:$D$62, "A"), 1), INDEX($D$6:$D$62, MATCH(SMALL(IF(ISTEXT($D$6:$D$62)*(COUNTIF(B$69:$B72, $D$6:$D$62)=0), COUNTIF($D$6:$D$62, "&lt;"&amp;$D$6:$D$62), ""), 1), IF(ISTEXT($D$6:$D$62), COUNTIF($D$6:$D$62, "&lt;"&amp;$D$6:$D$62), ""), 0)))</f>
        <v>#NUM!</v>
      </c>
      <c r="C73" s="45" t="str">
        <f t="shared" si="3"/>
        <v/>
      </c>
      <c r="D73" s="48" t="str">
        <f t="shared" si="4"/>
        <v/>
      </c>
      <c r="E73" s="49">
        <f>IF(ISNUMBER(D73),SUM(D70:D73),0)</f>
        <v>0</v>
      </c>
      <c r="F73" s="26" t="str">
        <f>IF(OR(F72="Predominant Level Met",F71="Predominant Level Met",F70="Predominant Level Met",F70="Threshold Not Met"),"_",(IF(E73&gt;0.5001,"Predominant Level Met","_")))</f>
        <v>_</v>
      </c>
      <c r="G73" s="43"/>
      <c r="J73" s="9" t="str">
        <f>IF(AND('Covered Services'!Q77&lt;&gt;1,'Covered Services'!E77="OutPt, IN-Office",'Covered Services'!B77&gt;0),'Covered Services'!B77,"")</f>
        <v/>
      </c>
      <c r="K73" s="76" t="str">
        <f>IF(J73="","",'Covered Services'!D77)</f>
        <v/>
      </c>
      <c r="L73" s="43" t="str">
        <f t="array" ref="L73">IF(COUNTIF($J$6:$J$207,"?*")&lt;ROW(J73)-5,"",INDEX(J:J,SMALL(IF(J$6:J$207&lt;&gt;"",ROW(J$6:J$207)),ROWS(J$6:J73))))</f>
        <v/>
      </c>
      <c r="M73" s="43" t="str">
        <f t="array" ref="M73">IF(COUNTIF($J$6:$J$207,"?*")&lt;ROW(K73)-5,"",INDEX(K:K,SMALL(IF(K$6:K$207&lt;&gt;"",ROW(K$6:K$207)),ROWS(K$6:K73))))</f>
        <v/>
      </c>
    </row>
    <row r="74" spans="2:13" ht="15.75" x14ac:dyDescent="0.25">
      <c r="B74" s="55" t="e">
        <f t="array" ref="B74">IFERROR(SMALL(IF((COUNTIF($B$69:B73, $D$6:$D$62)=0)*ISNUMBER($D$6:$D$62), $D$6:$D$62, "A"), 1), INDEX($D$6:$D$62, MATCH(SMALL(IF(ISTEXT($D$6:$D$62)*(COUNTIF(B$69:$B73, $D$6:$D$62)=0), COUNTIF($D$6:$D$62, "&lt;"&amp;$D$6:$D$62), ""), 1), IF(ISTEXT($D$6:$D$62), COUNTIF($D$6:$D$62, "&lt;"&amp;$D$6:$D$62), ""), 0)))</f>
        <v>#NUM!</v>
      </c>
      <c r="C74" s="45" t="str">
        <f t="shared" si="3"/>
        <v/>
      </c>
      <c r="D74" s="48" t="str">
        <f t="shared" si="4"/>
        <v/>
      </c>
      <c r="E74" s="49">
        <f>IF(ISNUMBER(D74),SUM(D70:D74),0)</f>
        <v>0</v>
      </c>
      <c r="F74" s="26" t="str">
        <f>IF(OR(F73="Predominant Level Met",F72="Predominant Level Met",F71="Predominant Level Met",F70="Predominant Level Met",F70="Threshold Not Met"),"_",(IF(E74&gt;0.5001,"Predominant Level Met","_")))</f>
        <v>_</v>
      </c>
      <c r="J74" s="9" t="str">
        <f>IF(AND('Covered Services'!Q78&lt;&gt;1,'Covered Services'!E78="OutPt, IN-Office",'Covered Services'!B78&gt;0),'Covered Services'!B78,"")</f>
        <v/>
      </c>
      <c r="K74" s="76" t="str">
        <f>IF(J74="","",'Covered Services'!D78)</f>
        <v/>
      </c>
      <c r="L74" s="43" t="str">
        <f t="array" ref="L74">IF(COUNTIF($J$6:$J$207,"?*")&lt;ROW(J74)-5,"",INDEX(J:J,SMALL(IF(J$6:J$207&lt;&gt;"",ROW(J$6:J$207)),ROWS(J$6:J74))))</f>
        <v/>
      </c>
      <c r="M74" s="43" t="str">
        <f t="array" ref="M74">IF(COUNTIF($J$6:$J$207,"?*")&lt;ROW(K74)-5,"",INDEX(K:K,SMALL(IF(K$6:K$207&lt;&gt;"",ROW(K$6:K$207)),ROWS(K$6:K74))))</f>
        <v/>
      </c>
    </row>
    <row r="75" spans="2:13" ht="16.5" thickBot="1" x14ac:dyDescent="0.3">
      <c r="B75" s="55" t="e">
        <f t="array" ref="B75">IFERROR(SMALL(IF((COUNTIF($B$69:B74, $D$6:$D$62)=0)*ISNUMBER($D$6:$D$62), $D$6:$D$62, "A"), 1), INDEX($D$6:$D$62, MATCH(SMALL(IF(ISTEXT($D$6:$D$62)*(COUNTIF(B$69:$B74, $D$6:$D$62)=0), COUNTIF($D$6:$D$62, "&lt;"&amp;$D$6:$D$62), ""), 1), IF(ISTEXT($D$6:$D$62), COUNTIF($D$6:$D$62, "&lt;"&amp;$D$6:$D$62), ""), 0)))</f>
        <v>#NUM!</v>
      </c>
      <c r="C75" s="45" t="str">
        <f t="shared" si="3"/>
        <v/>
      </c>
      <c r="D75" s="48" t="str">
        <f t="shared" si="4"/>
        <v/>
      </c>
      <c r="E75" s="49">
        <f>IF(ISNUMBER(D75),SUM(D70:D75),0)</f>
        <v>0</v>
      </c>
      <c r="F75" s="26" t="str">
        <f>IF(OR(F74="Predominant Level Met",F73="Predominant Level Met",F72="Predominant Level Met",F71="Predominant Level Met",F70="Predominant Level Met",F70="Threshold Not Met"),"_",(IF(E75&gt;0.5001,"Predominant Level Met","_")))</f>
        <v>_</v>
      </c>
      <c r="J75" s="9" t="str">
        <f>IF(AND('Covered Services'!Q79&lt;&gt;1,'Covered Services'!E79="OutPt, IN-Office",'Covered Services'!B79&gt;0),'Covered Services'!B79,"")</f>
        <v/>
      </c>
      <c r="K75" s="76" t="str">
        <f>IF(J75="","",'Covered Services'!D79)</f>
        <v/>
      </c>
      <c r="L75" s="43" t="str">
        <f t="array" ref="L75">IF(COUNTIF($J$6:$J$207,"?*")&lt;ROW(J75)-5,"",INDEX(J:J,SMALL(IF(J$6:J$207&lt;&gt;"",ROW(J$6:J$207)),ROWS(J$6:J75))))</f>
        <v/>
      </c>
      <c r="M75" s="43" t="str">
        <f t="array" ref="M75">IF(COUNTIF($J$6:$J$207,"?*")&lt;ROW(K75)-5,"",INDEX(K:K,SMALL(IF(K$6:K$207&lt;&gt;"",ROW(K$6:K$207)),ROWS(K$6:K75))))</f>
        <v/>
      </c>
    </row>
    <row r="76" spans="2:13" ht="18" thickBot="1" x14ac:dyDescent="0.35">
      <c r="B76" s="56" t="s">
        <v>31</v>
      </c>
      <c r="C76" s="44">
        <f>SUM(C70:C75)</f>
        <v>0</v>
      </c>
      <c r="D76" s="18"/>
      <c r="E76" s="24"/>
      <c r="F76" s="15"/>
      <c r="J76" s="9" t="str">
        <f>IF(AND('Covered Services'!Q80&lt;&gt;1,'Covered Services'!E80="OutPt, IN-Office",'Covered Services'!B80&gt;0),'Covered Services'!B80,"")</f>
        <v/>
      </c>
      <c r="K76" s="76" t="str">
        <f>IF(J76="","",'Covered Services'!D80)</f>
        <v/>
      </c>
      <c r="L76" s="43" t="str">
        <f t="array" ref="L76">IF(COUNTIF($J$6:$J$207,"?*")&lt;ROW(J76)-5,"",INDEX(J:J,SMALL(IF(J$6:J$207&lt;&gt;"",ROW(J$6:J$207)),ROWS(J$6:J76))))</f>
        <v/>
      </c>
      <c r="M76" s="43" t="str">
        <f t="array" ref="M76">IF(COUNTIF($J$6:$J$207,"?*")&lt;ROW(K76)-5,"",INDEX(K:K,SMALL(IF(K$6:K$207&lt;&gt;"",ROW(K$6:K$207)),ROWS(K$6:K76))))</f>
        <v/>
      </c>
    </row>
    <row r="77" spans="2:13" x14ac:dyDescent="0.25">
      <c r="B77" s="57"/>
      <c r="C77" s="11"/>
      <c r="D77" s="11"/>
      <c r="E77" s="11"/>
      <c r="F77" s="12"/>
      <c r="J77" s="9" t="str">
        <f>IF(AND('Covered Services'!Q81&lt;&gt;1,'Covered Services'!E81="OutPt, IN-Office",'Covered Services'!B81&gt;0),'Covered Services'!B81,"")</f>
        <v/>
      </c>
      <c r="K77" s="76" t="str">
        <f>IF(J77="","",'Covered Services'!D81)</f>
        <v/>
      </c>
      <c r="L77" s="43" t="str">
        <f t="array" ref="L77">IF(COUNTIF($J$6:$J$207,"?*")&lt;ROW(J77)-5,"",INDEX(J:J,SMALL(IF(J$6:J$207&lt;&gt;"",ROW(J$6:J$207)),ROWS(J$6:J77))))</f>
        <v/>
      </c>
      <c r="M77" s="43" t="str">
        <f t="array" ref="M77">IF(COUNTIF($J$6:$J$207,"?*")&lt;ROW(K77)-5,"",INDEX(K:K,SMALL(IF(K$6:K$207&lt;&gt;"",ROW(K$6:K$207)),ROWS(K$6:K77))))</f>
        <v/>
      </c>
    </row>
    <row r="78" spans="2:13" ht="94.5" x14ac:dyDescent="0.25">
      <c r="B78" s="54" t="s">
        <v>21</v>
      </c>
      <c r="C78" s="7" t="s">
        <v>22</v>
      </c>
      <c r="D78" s="7" t="s">
        <v>36</v>
      </c>
      <c r="E78" s="8" t="s">
        <v>28</v>
      </c>
      <c r="F78" s="64" t="s">
        <v>25</v>
      </c>
      <c r="G78" s="51" t="str">
        <f>IF(F79="Threshold Not Met","No such cost sharing shall be applied","")</f>
        <v/>
      </c>
      <c r="J78" s="9" t="str">
        <f>IF(AND('Covered Services'!Q82&lt;&gt;1,'Covered Services'!E82="OutPt, IN-Office",'Covered Services'!B82&gt;0),'Covered Services'!B82,"")</f>
        <v/>
      </c>
      <c r="K78" s="76" t="str">
        <f>IF(J78="","",'Covered Services'!D82)</f>
        <v/>
      </c>
      <c r="L78" s="43" t="str">
        <f t="array" ref="L78">IF(COUNTIF($J$6:$J$207,"?*")&lt;ROW(J78)-5,"",INDEX(J:J,SMALL(IF(J$6:J$207&lt;&gt;"",ROW(J$6:J$207)),ROWS(J$6:J78))))</f>
        <v/>
      </c>
      <c r="M78" s="43" t="str">
        <f t="array" ref="M78">IF(COUNTIF($J$6:$J$207,"?*")&lt;ROW(K78)-5,"",INDEX(K:K,SMALL(IF(K$6:K$207&lt;&gt;"",ROW(K$6:K$207)),ROWS(K$6:K78))))</f>
        <v/>
      </c>
    </row>
    <row r="79" spans="2:13" ht="15.75" x14ac:dyDescent="0.25">
      <c r="B79" s="58" t="e">
        <f t="array" ref="B79">IFERROR(SMALL(IF((COUNTIF($B$78:B78, $E$6:$E$62)=0)*ISNUMBER($E$6:$E$62), $E$6:$E$62, "A"), 1), INDEX($E$6:$E$62, MATCH(SMALL(IF(ISTEXT($E$6:$E$62)*(COUNTIF(B78:$B$78, $E$6:$E$62)=0), COUNTIF($E$6:$E$62, "&lt;"&amp;$E$6:$E$62), ""), 1), IF(ISTEXT($E$6:$E$62), COUNTIF($E$6:$E$62, "&lt;"&amp;$E$6:$E$62), ""), 0)))</f>
        <v>#NUM!</v>
      </c>
      <c r="C79" s="45" t="str">
        <f t="shared" ref="C79:C84" si="5">IF(ISNUMBER(B79),SUMIF($E$6:$E$62,B79,$C$6:$C$62),"")</f>
        <v/>
      </c>
      <c r="D79" s="48" t="str">
        <f t="shared" ref="D79:D84" si="6">IF(ISNUMBER(C79),C79/$C$85,"")</f>
        <v/>
      </c>
      <c r="E79" s="49">
        <f>IF(ISNUMBER(D79),D79,0)</f>
        <v>0</v>
      </c>
      <c r="F79" s="47" t="str">
        <f>IF(AND(E64&gt;0,E66&lt;2/3),"Threshold Not Met",IF(E79&gt;0.5001,"Predominant Level Met","_"))</f>
        <v>_</v>
      </c>
      <c r="J79" s="9" t="str">
        <f>IF(AND('Covered Services'!Q83&lt;&gt;1,'Covered Services'!E83="OutPt, IN-Office",'Covered Services'!B83&gt;0),'Covered Services'!B83,"")</f>
        <v/>
      </c>
      <c r="K79" s="76" t="str">
        <f>IF(J79="","",'Covered Services'!D83)</f>
        <v/>
      </c>
      <c r="L79" s="43" t="str">
        <f t="array" ref="L79">IF(COUNTIF($J$6:$J$207,"?*")&lt;ROW(J79)-5,"",INDEX(J:J,SMALL(IF(J$6:J$207&lt;&gt;"",ROW(J$6:J$207)),ROWS(J$6:J79))))</f>
        <v/>
      </c>
      <c r="M79" s="43" t="str">
        <f t="array" ref="M79">IF(COUNTIF($J$6:$J$207,"?*")&lt;ROW(K79)-5,"",INDEX(K:K,SMALL(IF(K$6:K$207&lt;&gt;"",ROW(K$6:K$207)),ROWS(K$6:K79))))</f>
        <v/>
      </c>
    </row>
    <row r="80" spans="2:13" ht="15.75" x14ac:dyDescent="0.25">
      <c r="B80" s="58" t="e">
        <f t="array" ref="B80">IFERROR(SMALL(IF((COUNTIF($B$78:B79, $E$6:$E$62)=0)*ISNUMBER($E$6:$E$62), $E$6:$E$62, "A"), 1), INDEX($E$6:$E$62, MATCH(SMALL(IF(ISTEXT($E$6:$E$62)*(COUNTIF(B$78:$B79, $E$6:$E$62)=0), COUNTIF($E$6:$E$62, "&lt;"&amp;$E$6:$E$62), ""), 1), IF(ISTEXT($E$6:$E$62), COUNTIF($E$6:$E$62, "&lt;"&amp;$E$6:$E$62), ""), 0)))</f>
        <v>#NUM!</v>
      </c>
      <c r="C80" s="45" t="str">
        <f t="shared" si="5"/>
        <v/>
      </c>
      <c r="D80" s="48" t="str">
        <f t="shared" si="6"/>
        <v/>
      </c>
      <c r="E80" s="49">
        <f>IF(ISNUMBER(D80),SUM(D79:D80),0)</f>
        <v>0</v>
      </c>
      <c r="F80" s="26" t="str">
        <f>IF(OR(F79="Predominant Level Met",F79="Threshold Not Met"),"_",(IF(E80&gt;0.5001,"Predominant Level Met","_")))</f>
        <v>_</v>
      </c>
      <c r="J80" s="9" t="str">
        <f>IF(AND('Covered Services'!Q84&lt;&gt;1,'Covered Services'!E84="OutPt, IN-Office",'Covered Services'!B84&gt;0),'Covered Services'!B84,"")</f>
        <v/>
      </c>
      <c r="K80" s="76" t="str">
        <f>IF(J80="","",'Covered Services'!D84)</f>
        <v/>
      </c>
      <c r="L80" s="43" t="str">
        <f t="array" ref="L80">IF(COUNTIF($J$6:$J$207,"?*")&lt;ROW(J80)-5,"",INDEX(J:J,SMALL(IF(J$6:J$207&lt;&gt;"",ROW(J$6:J$207)),ROWS(J$6:J80))))</f>
        <v/>
      </c>
      <c r="M80" s="43" t="str">
        <f t="array" ref="M80">IF(COUNTIF($J$6:$J$207,"?*")&lt;ROW(K80)-5,"",INDEX(K:K,SMALL(IF(K$6:K$207&lt;&gt;"",ROW(K$6:K$207)),ROWS(K$6:K80))))</f>
        <v/>
      </c>
    </row>
    <row r="81" spans="2:13" ht="15.75" x14ac:dyDescent="0.25">
      <c r="B81" s="58" t="e">
        <f t="array" ref="B81">IFERROR(SMALL(IF((COUNTIF($B$78:B80, $E$6:$E$62)=0)*ISNUMBER($E$6:$E$62), $E$6:$E$62, "A"), 1), INDEX($E$6:$E$62, MATCH(SMALL(IF(ISTEXT($E$6:$E$62)*(COUNTIF(B$78:$B80, $E$6:$E$62)=0), COUNTIF($E$6:$E$62, "&lt;"&amp;$E$6:$E$62), ""), 1), IF(ISTEXT($E$6:$E$62), COUNTIF($E$6:$E$62, "&lt;"&amp;$E$6:$E$62), ""), 0)))</f>
        <v>#NUM!</v>
      </c>
      <c r="C81" s="45" t="str">
        <f t="shared" si="5"/>
        <v/>
      </c>
      <c r="D81" s="48" t="str">
        <f t="shared" si="6"/>
        <v/>
      </c>
      <c r="E81" s="49">
        <f>IF(ISNUMBER(D81),SUM(D79:D81),0)</f>
        <v>0</v>
      </c>
      <c r="F81" s="26" t="str">
        <f>IF(OR(F80="Predominant Level Met",F79="Predominant Level Met",F79="Threshold Not Met"),"_",(IF(E81&gt;0.5001,"Predominant Level Met","_")))</f>
        <v>_</v>
      </c>
      <c r="J81" s="9" t="str">
        <f>IF(AND('Covered Services'!Q85&lt;&gt;1,'Covered Services'!E85="OutPt, IN-Office",'Covered Services'!B85&gt;0),'Covered Services'!B85,"")</f>
        <v/>
      </c>
      <c r="K81" s="76" t="str">
        <f>IF(J81="","",'Covered Services'!D85)</f>
        <v/>
      </c>
      <c r="L81" s="43" t="str">
        <f t="array" ref="L81">IF(COUNTIF($J$6:$J$207,"?*")&lt;ROW(J81)-5,"",INDEX(J:J,SMALL(IF(J$6:J$207&lt;&gt;"",ROW(J$6:J$207)),ROWS(J$6:J81))))</f>
        <v/>
      </c>
      <c r="M81" s="43" t="str">
        <f t="array" ref="M81">IF(COUNTIF($J$6:$J$207,"?*")&lt;ROW(K81)-5,"",INDEX(K:K,SMALL(IF(K$6:K$207&lt;&gt;"",ROW(K$6:K$207)),ROWS(K$6:K81))))</f>
        <v/>
      </c>
    </row>
    <row r="82" spans="2:13" ht="15.75" x14ac:dyDescent="0.25">
      <c r="B82" s="58" t="e">
        <f t="array" ref="B82">IFERROR(SMALL(IF((COUNTIF($B$78:B81, $E$6:$E$62)=0)*ISNUMBER($E$6:$E$62), $E$6:$E$62, "A"), 1), INDEX($E$6:$E$62, MATCH(SMALL(IF(ISTEXT($E$6:$E$62)*(COUNTIF(B$78:$B81, $E$6:$E$62)=0), COUNTIF($E$6:$E$62, "&lt;"&amp;$E$6:$E$62), ""), 1), IF(ISTEXT($E$6:$E$62), COUNTIF($E$6:$E$62, "&lt;"&amp;$E$6:$E$62), ""), 0)))</f>
        <v>#NUM!</v>
      </c>
      <c r="C82" s="45" t="str">
        <f t="shared" si="5"/>
        <v/>
      </c>
      <c r="D82" s="48" t="str">
        <f t="shared" si="6"/>
        <v/>
      </c>
      <c r="E82" s="49">
        <f>IF(ISNUMBER(D82),SUM(D79:D82),0)</f>
        <v>0</v>
      </c>
      <c r="F82" s="26" t="str">
        <f>IF(OR(F81="Predominant Level Met",F80="Predominant Level Met",F79="Predominant Level Met",F79="Threshold Not Met"),"_",(IF(E82&gt;0.5001,"Predominant Level Met","_")))</f>
        <v>_</v>
      </c>
      <c r="J82" s="9" t="str">
        <f>IF(AND('Covered Services'!Q86&lt;&gt;1,'Covered Services'!E86="OutPt, IN-Office",'Covered Services'!B86&gt;0),'Covered Services'!B86,"")</f>
        <v/>
      </c>
      <c r="K82" s="76" t="str">
        <f>IF(J82="","",'Covered Services'!D86)</f>
        <v/>
      </c>
      <c r="L82" s="43" t="str">
        <f t="array" ref="L82">IF(COUNTIF($J$6:$J$207,"?*")&lt;ROW(J82)-5,"",INDEX(J:J,SMALL(IF(J$6:J$207&lt;&gt;"",ROW(J$6:J$207)),ROWS(J$6:J82))))</f>
        <v/>
      </c>
      <c r="M82" s="43" t="str">
        <f t="array" ref="M82">IF(COUNTIF($J$6:$J$207,"?*")&lt;ROW(K82)-5,"",INDEX(K:K,SMALL(IF(K$6:K$207&lt;&gt;"",ROW(K$6:K$207)),ROWS(K$6:K82))))</f>
        <v/>
      </c>
    </row>
    <row r="83" spans="2:13" ht="15.75" x14ac:dyDescent="0.25">
      <c r="B83" s="58" t="e">
        <f t="array" ref="B83">IFERROR(SMALL(IF((COUNTIF($B$78:B82, $E$6:$E$62)=0)*ISNUMBER($E$6:$E$62), $E$6:$E$62, "A"), 1), INDEX($E$6:$E$62, MATCH(SMALL(IF(ISTEXT($E$6:$E$62)*(COUNTIF(B$78:$B82, $E$6:$E$62)=0), COUNTIF($E$6:$E$62, "&lt;"&amp;$E$6:$E$62), ""), 1), IF(ISTEXT($E$6:$E$62), COUNTIF($E$6:$E$62, "&lt;"&amp;$E$6:$E$62), ""), 0)))</f>
        <v>#NUM!</v>
      </c>
      <c r="C83" s="45" t="str">
        <f t="shared" si="5"/>
        <v/>
      </c>
      <c r="D83" s="48" t="str">
        <f t="shared" si="6"/>
        <v/>
      </c>
      <c r="E83" s="49">
        <f>IF(ISNUMBER(D83),SUM(D79:D83),0)</f>
        <v>0</v>
      </c>
      <c r="F83" s="26" t="str">
        <f>IF(OR(F82="Predominant Level Met",F81="Predominant Level Met",F80="Predominant Level Met",F79="Predominant Level Met",F79="Threshold Not Met"),"_",(IF(E83&gt;0.5001,"Predominant Level Met","_")))</f>
        <v>_</v>
      </c>
      <c r="J83" s="9" t="str">
        <f>IF(AND('Covered Services'!Q87&lt;&gt;1,'Covered Services'!E87="OutPt, IN-Office",'Covered Services'!B87&gt;0),'Covered Services'!B87,"")</f>
        <v/>
      </c>
      <c r="K83" s="76" t="str">
        <f>IF(J83="","",'Covered Services'!D87)</f>
        <v/>
      </c>
      <c r="L83" s="43" t="str">
        <f t="array" ref="L83">IF(COUNTIF($J$6:$J$207,"?*")&lt;ROW(J83)-5,"",INDEX(J:J,SMALL(IF(J$6:J$207&lt;&gt;"",ROW(J$6:J$207)),ROWS(J$6:J83))))</f>
        <v/>
      </c>
      <c r="M83" s="43" t="str">
        <f t="array" ref="M83">IF(COUNTIF($J$6:$J$207,"?*")&lt;ROW(K83)-5,"",INDEX(K:K,SMALL(IF(K$6:K$207&lt;&gt;"",ROW(K$6:K$207)),ROWS(K$6:K83))))</f>
        <v/>
      </c>
    </row>
    <row r="84" spans="2:13" ht="16.5" thickBot="1" x14ac:dyDescent="0.3">
      <c r="B84" s="59" t="e">
        <f t="array" ref="B84">IFERROR(SMALL(IF((COUNTIF($B$78:B83, $E$6:$E$62)=0)*ISNUMBER($E$6:$E$62), $E$6:$E$62, "A"), 1), INDEX($E$6:$E$62, MATCH(SMALL(IF(ISTEXT($E$6:$E$62)*(COUNTIF(B$78:$B83, $E$6:$E$62)=0), COUNTIF($E$6:$E$62, "&lt;"&amp;$E$6:$E$62), ""), 1), IF(ISTEXT($E$6:$E$62), COUNTIF($E$6:$E$62, "&lt;"&amp;$E$6:$E$62), ""), 0)))</f>
        <v>#NUM!</v>
      </c>
      <c r="C84" s="45" t="str">
        <f t="shared" si="5"/>
        <v/>
      </c>
      <c r="D84" s="48" t="str">
        <f t="shared" si="6"/>
        <v/>
      </c>
      <c r="E84" s="49">
        <f>IF(ISNUMBER(D84),SUM(D79:D84),0)</f>
        <v>0</v>
      </c>
      <c r="F84" s="26" t="str">
        <f>IF(OR(F83="Predominant Level Met",F82="Predominant Level Met",F81="Predominant Level Met",F80="Predominant Level Met",F79="Predominant Level Met",F79="Threshold Not Met"),"_",(IF(E84&gt;0.5001,"Predominant Level Met","_")))</f>
        <v>_</v>
      </c>
      <c r="J84" s="9" t="str">
        <f>IF(AND('Covered Services'!Q88&lt;&gt;1,'Covered Services'!E88="OutPt, IN-Office",'Covered Services'!B88&gt;0),'Covered Services'!B88,"")</f>
        <v/>
      </c>
      <c r="K84" s="76" t="str">
        <f>IF(J84="","",'Covered Services'!D88)</f>
        <v/>
      </c>
      <c r="L84" s="43" t="str">
        <f t="array" ref="L84">IF(COUNTIF($J$6:$J$207,"?*")&lt;ROW(J84)-5,"",INDEX(J:J,SMALL(IF(J$6:J$207&lt;&gt;"",ROW(J$6:J$207)),ROWS(J$6:J84))))</f>
        <v/>
      </c>
      <c r="M84" s="43" t="str">
        <f t="array" ref="M84">IF(COUNTIF($J$6:$J$207,"?*")&lt;ROW(K84)-5,"",INDEX(K:K,SMALL(IF(K$6:K$207&lt;&gt;"",ROW(K$6:K$207)),ROWS(K$6:K84))))</f>
        <v/>
      </c>
    </row>
    <row r="85" spans="2:13" ht="16.5" thickBot="1" x14ac:dyDescent="0.3">
      <c r="B85" s="56" t="s">
        <v>33</v>
      </c>
      <c r="C85" s="28">
        <f>SUM(C79:C84)</f>
        <v>0</v>
      </c>
      <c r="D85" s="11"/>
      <c r="E85" s="11"/>
      <c r="F85" s="12"/>
      <c r="J85" s="9" t="str">
        <f>IF(AND('Covered Services'!Q89&lt;&gt;1,'Covered Services'!E89="OutPt, IN-Office",'Covered Services'!B89&gt;0),'Covered Services'!B89,"")</f>
        <v/>
      </c>
      <c r="K85" s="76" t="str">
        <f>IF(J85="","",'Covered Services'!D89)</f>
        <v/>
      </c>
      <c r="L85" s="43" t="str">
        <f t="array" ref="L85">IF(COUNTIF($J$6:$J$207,"?*")&lt;ROW(J85)-5,"",INDEX(J:J,SMALL(IF(J$6:J$207&lt;&gt;"",ROW(J$6:J$207)),ROWS(J$6:J85))))</f>
        <v/>
      </c>
      <c r="M85" s="43" t="str">
        <f t="array" ref="M85">IF(COUNTIF($J$6:$J$207,"?*")&lt;ROW(K85)-5,"",INDEX(K:K,SMALL(IF(K$6:K$207&lt;&gt;"",ROW(K$6:K$207)),ROWS(K$6:K85))))</f>
        <v/>
      </c>
    </row>
    <row r="86" spans="2:13" ht="15.75" x14ac:dyDescent="0.25">
      <c r="B86" s="60"/>
      <c r="C86" s="19"/>
      <c r="D86" s="20"/>
      <c r="E86" s="11"/>
      <c r="F86" s="12"/>
      <c r="J86" s="9" t="str">
        <f>IF(AND('Covered Services'!Q90&lt;&gt;1,'Covered Services'!E90="OutPt, IN-Office",'Covered Services'!B90&gt;0),'Covered Services'!B90,"")</f>
        <v/>
      </c>
      <c r="K86" s="76" t="str">
        <f>IF(J86="","",'Covered Services'!D90)</f>
        <v/>
      </c>
      <c r="L86" s="43" t="str">
        <f t="array" ref="L86">IF(COUNTIF($J$6:$J$207,"?*")&lt;ROW(J86)-5,"",INDEX(J:J,SMALL(IF(J$6:J$207&lt;&gt;"",ROW(J$6:J$207)),ROWS(J$6:J86))))</f>
        <v/>
      </c>
      <c r="M86" s="43" t="str">
        <f t="array" ref="M86">IF(COUNTIF($J$6:$J$207,"?*")&lt;ROW(K86)-5,"",INDEX(K:K,SMALL(IF(K$6:K$207&lt;&gt;"",ROW(K$6:K$207)),ROWS(K$6:K86))))</f>
        <v/>
      </c>
    </row>
    <row r="87" spans="2:13" ht="94.5" x14ac:dyDescent="0.25">
      <c r="B87" s="54" t="s">
        <v>23</v>
      </c>
      <c r="C87" s="21" t="s">
        <v>24</v>
      </c>
      <c r="D87" s="7" t="s">
        <v>37</v>
      </c>
      <c r="E87" s="22" t="s">
        <v>28</v>
      </c>
      <c r="F87" s="64" t="s">
        <v>25</v>
      </c>
      <c r="G87" s="51" t="str">
        <f>IF(F88="Threshold Not Met","No such limits shall be applied","")</f>
        <v/>
      </c>
      <c r="J87" s="9" t="str">
        <f>IF(AND('Covered Services'!Q91&lt;&gt;1,'Covered Services'!E91="OutPt, IN-Office",'Covered Services'!B91&gt;0),'Covered Services'!B91,"")</f>
        <v/>
      </c>
      <c r="K87" s="76" t="str">
        <f>IF(J87="","",'Covered Services'!D91)</f>
        <v/>
      </c>
      <c r="L87" s="43" t="str">
        <f t="array" ref="L87">IF(COUNTIF($J$6:$J$207,"?*")&lt;ROW(J87)-5,"",INDEX(J:J,SMALL(IF(J$6:J$207&lt;&gt;"",ROW(J$6:J$207)),ROWS(J$6:J87))))</f>
        <v/>
      </c>
      <c r="M87" s="43" t="str">
        <f t="array" ref="M87">IF(COUNTIF($J$6:$J$207,"?*")&lt;ROW(K87)-5,"",INDEX(K:K,SMALL(IF(K$6:K$207&lt;&gt;"",ROW(K$6:K$207)),ROWS(K$6:K87))))</f>
        <v/>
      </c>
    </row>
    <row r="88" spans="2:13" ht="15.75" x14ac:dyDescent="0.25">
      <c r="B88" s="63" t="e">
        <f t="array" ref="B88">IFERROR(SMALL(IF((COUNTIF($B$87:B87, $G$6:$G$62)=0)*ISNUMBER($G$6:$G$62), $G$6:$G$62, "A"), 1), INDEX($G$6:$G$62, MATCH(SMALL(IF(ISTEXT($G$6:$G$62)*(COUNTIF(B$87:$B87, $G$6:$G$62)=0), COUNTIF($G$6:$G$62, "&lt;"&amp;$G$6:$G$62), ""), 1), IF(ISTEXT($G$6:$G$62), COUNTIF($G$6:$G$62, "&lt;"&amp;$G$6:$G$62), ""), 0)))</f>
        <v>#NUM!</v>
      </c>
      <c r="C88" s="45" t="str">
        <f t="shared" ref="C88:C93" si="7">IF(ISNUMBER(B88),SUMIF($G$6:$G$62,B88,$C$6:$C$62),"")</f>
        <v/>
      </c>
      <c r="D88" s="48" t="str">
        <f>IF(ISNUMBER(C88),C88/$C$94,"")</f>
        <v/>
      </c>
      <c r="E88" s="49">
        <f>IF(ISNUMBER(D88),D88,0)</f>
        <v>0</v>
      </c>
      <c r="F88" s="47" t="str">
        <f>IF(AND(G64&gt;0,G66&lt;2/3),"Threshold Not Met",IF(E88&gt;0.5001,"Predominant Level Met","_"))</f>
        <v>_</v>
      </c>
      <c r="J88" s="9" t="str">
        <f>IF(AND('Covered Services'!Q92&lt;&gt;1,'Covered Services'!E92="OutPt, IN-Office",'Covered Services'!B92&gt;0),'Covered Services'!B92,"")</f>
        <v/>
      </c>
      <c r="K88" s="76" t="str">
        <f>IF(J88="","",'Covered Services'!D92)</f>
        <v/>
      </c>
      <c r="L88" s="43" t="str">
        <f t="array" ref="L88">IF(COUNTIF($J$6:$J$207,"?*")&lt;ROW(J88)-5,"",INDEX(J:J,SMALL(IF(J$6:J$207&lt;&gt;"",ROW(J$6:J$207)),ROWS(J$6:J88))))</f>
        <v/>
      </c>
      <c r="M88" s="43" t="str">
        <f t="array" ref="M88">IF(COUNTIF($J$6:$J$207,"?*")&lt;ROW(K88)-5,"",INDEX(K:K,SMALL(IF(K$6:K$207&lt;&gt;"",ROW(K$6:K$207)),ROWS(K$6:K88))))</f>
        <v/>
      </c>
    </row>
    <row r="89" spans="2:13" ht="15.75" x14ac:dyDescent="0.25">
      <c r="B89" s="63" t="e">
        <f t="array" ref="B89">IFERROR(SMALL(IF((COUNTIF($B$87:B88, $G$6:$G$62)=0)*ISNUMBER($G$6:$G$62), $G$6:$G$62, "A"), 1), INDEX($G$6:$G$62, MATCH(SMALL(IF(ISTEXT($G$6:$G$62)*(COUNTIF(B$87:$B88, $G$6:$G$62)=0), COUNTIF($G$6:$G$62, "&lt;"&amp;$G$6:$G$62), ""), 1), IF(ISTEXT($G$6:$G$62), COUNTIF($G$6:$G$62, "&lt;"&amp;$G$6:$G$62), ""), 0)))</f>
        <v>#NUM!</v>
      </c>
      <c r="C89" s="45" t="str">
        <f t="shared" si="7"/>
        <v/>
      </c>
      <c r="D89" s="48" t="str">
        <f t="shared" ref="D89:D92" si="8">IF(ISNUMBER(C89),C89/$C$94,"")</f>
        <v/>
      </c>
      <c r="E89" s="49">
        <f>IF(ISNUMBER(D89),SUM(D88:D89),0)</f>
        <v>0</v>
      </c>
      <c r="F89" s="26" t="str">
        <f>IF(OR(F88="Predominant Level Met",F88="Threshold Not Met"),"_",(IF(E89&gt;0.5001,"Predominant Level Met","_")))</f>
        <v>_</v>
      </c>
      <c r="J89" s="9" t="str">
        <f>IF(AND('Covered Services'!Q93&lt;&gt;1,'Covered Services'!E93="OutPt, IN-Office",'Covered Services'!B93&gt;0),'Covered Services'!B93,"")</f>
        <v/>
      </c>
      <c r="K89" s="76" t="str">
        <f>IF(J89="","",'Covered Services'!D93)</f>
        <v/>
      </c>
      <c r="L89" s="43" t="str">
        <f t="array" ref="L89">IF(COUNTIF($J$6:$J$207,"?*")&lt;ROW(J89)-5,"",INDEX(J:J,SMALL(IF(J$6:J$207&lt;&gt;"",ROW(J$6:J$207)),ROWS(J$6:J89))))</f>
        <v/>
      </c>
      <c r="M89" s="43" t="str">
        <f t="array" ref="M89">IF(COUNTIF($J$6:$J$207,"?*")&lt;ROW(K89)-5,"",INDEX(K:K,SMALL(IF(K$6:K$207&lt;&gt;"",ROW(K$6:K$207)),ROWS(K$6:K89))))</f>
        <v/>
      </c>
    </row>
    <row r="90" spans="2:13" ht="15.75" x14ac:dyDescent="0.25">
      <c r="B90" s="63" t="e">
        <f t="array" ref="B90">IFERROR(SMALL(IF((COUNTIF($B$87:B89, $G$6:$G$62)=0)*ISNUMBER($G$6:$G$62), $G$6:$G$62, "A"), 1), INDEX($G$6:$G$62, MATCH(SMALL(IF(ISTEXT($G$6:$G$62)*(COUNTIF(B$87:$B89, $G$6:$G$62)=0), COUNTIF($G$6:$G$62, "&lt;"&amp;$G$6:$G$62), ""), 1), IF(ISTEXT($G$6:$G$62), COUNTIF($G$6:$G$62, "&lt;"&amp;$G$6:$G$62), ""), 0)))</f>
        <v>#NUM!</v>
      </c>
      <c r="C90" s="45" t="str">
        <f t="shared" si="7"/>
        <v/>
      </c>
      <c r="D90" s="48" t="str">
        <f t="shared" si="8"/>
        <v/>
      </c>
      <c r="E90" s="49">
        <f>IF(ISNUMBER(D90),SUM(D88:D90),0)</f>
        <v>0</v>
      </c>
      <c r="F90" s="26" t="str">
        <f>IF(OR(F89="Predominant Level Met",F88="Predominant Level Met",F88="Threshold Not Met"),"_",(IF(E90&gt;0.5001,"Predominant Level Met","_")))</f>
        <v>_</v>
      </c>
      <c r="J90" s="9" t="str">
        <f>IF(AND('Covered Services'!Q94&lt;&gt;1,'Covered Services'!E94="OutPt, IN-Office",'Covered Services'!B94&gt;0),'Covered Services'!B94,"")</f>
        <v/>
      </c>
      <c r="K90" s="76" t="str">
        <f>IF(J90="","",'Covered Services'!D94)</f>
        <v/>
      </c>
      <c r="L90" s="43" t="str">
        <f t="array" ref="L90">IF(COUNTIF($J$6:$J$207,"?*")&lt;ROW(J90)-5,"",INDEX(J:J,SMALL(IF(J$6:J$207&lt;&gt;"",ROW(J$6:J$207)),ROWS(J$6:J90))))</f>
        <v/>
      </c>
      <c r="M90" s="43" t="str">
        <f t="array" ref="M90">IF(COUNTIF($J$6:$J$207,"?*")&lt;ROW(K90)-5,"",INDEX(K:K,SMALL(IF(K$6:K$207&lt;&gt;"",ROW(K$6:K$207)),ROWS(K$6:K90))))</f>
        <v/>
      </c>
    </row>
    <row r="91" spans="2:13" ht="15.75" x14ac:dyDescent="0.25">
      <c r="B91" s="63" t="e">
        <f t="array" ref="B91">IFERROR(SMALL(IF((COUNTIF($B$87:B90, $G$6:$G$62)=0)*ISNUMBER($G$6:$G$62), $G$6:$G$62, "A"), 1), INDEX($G$6:$G$62, MATCH(SMALL(IF(ISTEXT($G$6:$G$62)*(COUNTIF(B$87:$B90, $G$6:$G$62)=0), COUNTIF($G$6:$G$62, "&lt;"&amp;$G$6:$G$62), ""), 1), IF(ISTEXT($G$6:$G$62), COUNTIF($G$6:$G$62, "&lt;"&amp;$G$6:$G$62), ""), 0)))</f>
        <v>#NUM!</v>
      </c>
      <c r="C91" s="45" t="str">
        <f t="shared" si="7"/>
        <v/>
      </c>
      <c r="D91" s="48" t="str">
        <f t="shared" si="8"/>
        <v/>
      </c>
      <c r="E91" s="49">
        <f>IF(ISNUMBER(D91),SUM(D88:D91),0)</f>
        <v>0</v>
      </c>
      <c r="F91" s="26" t="str">
        <f>IF(OR(F90="Predominant Level Met",F89="Predominant Level Met",F88="Predominant Level Met",F88="Threshold Not Met"),"_",(IF(E91&gt;0.5001,"Predominant Level Met","_")))</f>
        <v>_</v>
      </c>
      <c r="J91" s="9" t="str">
        <f>IF(AND('Covered Services'!Q95&lt;&gt;1,'Covered Services'!E95="OutPt, IN-Office",'Covered Services'!B95&gt;0),'Covered Services'!B95,"")</f>
        <v/>
      </c>
      <c r="K91" s="76" t="str">
        <f>IF(J91="","",'Covered Services'!D95)</f>
        <v/>
      </c>
      <c r="L91" s="43" t="str">
        <f t="array" ref="L91">IF(COUNTIF($J$6:$J$207,"?*")&lt;ROW(J91)-5,"",INDEX(J:J,SMALL(IF(J$6:J$207&lt;&gt;"",ROW(J$6:J$207)),ROWS(J$6:J91))))</f>
        <v/>
      </c>
      <c r="M91" s="43" t="str">
        <f t="array" ref="M91">IF(COUNTIF($J$6:$J$207,"?*")&lt;ROW(K91)-5,"",INDEX(K:K,SMALL(IF(K$6:K$207&lt;&gt;"",ROW(K$6:K$207)),ROWS(K$6:K91))))</f>
        <v/>
      </c>
    </row>
    <row r="92" spans="2:13" ht="15.75" x14ac:dyDescent="0.25">
      <c r="B92" s="63" t="e">
        <f t="array" ref="B92">IFERROR(SMALL(IF((COUNTIF($B$87:B91, $G$6:$G$62)=0)*ISNUMBER($G$6:$G$62), $G$6:$G$62, "A"), 1), INDEX($G$6:$G$62, MATCH(SMALL(IF(ISTEXT($G$6:$G$62)*(COUNTIF(B$87:$B91, $G$6:$G$62)=0), COUNTIF($G$6:$G$62, "&lt;"&amp;$G$6:$G$62), ""), 1), IF(ISTEXT($G$6:$G$62), COUNTIF($G$6:$G$62, "&lt;"&amp;$G$6:$G$62), ""), 0)))</f>
        <v>#NUM!</v>
      </c>
      <c r="C92" s="45" t="str">
        <f t="shared" si="7"/>
        <v/>
      </c>
      <c r="D92" s="48" t="str">
        <f t="shared" si="8"/>
        <v/>
      </c>
      <c r="E92" s="49">
        <f>IF(ISNUMBER(D92),SUM(D88:D92),0)</f>
        <v>0</v>
      </c>
      <c r="F92" s="26" t="str">
        <f>IF(OR(F91="Predominant Level Met",F90="Predominant Level Met",F89="Predominant Level Met",F88="Predominant Level Met",F88="Threshold Not Met"),"_",(IF(E92&gt;0.5001,"Predominant Level Met","_")))</f>
        <v>_</v>
      </c>
      <c r="J92" s="9" t="str">
        <f>IF(AND('Covered Services'!Q96&lt;&gt;1,'Covered Services'!E96="OutPt, IN-Office",'Covered Services'!B96&gt;0),'Covered Services'!B96,"")</f>
        <v/>
      </c>
      <c r="K92" s="76" t="str">
        <f>IF(J92="","",'Covered Services'!D96)</f>
        <v/>
      </c>
      <c r="L92" s="43" t="str">
        <f t="array" ref="L92">IF(COUNTIF($J$6:$J$207,"?*")&lt;ROW(J92)-5,"",INDEX(J:J,SMALL(IF(J$6:J$207&lt;&gt;"",ROW(J$6:J$207)),ROWS(J$6:J92))))</f>
        <v/>
      </c>
      <c r="M92" s="43" t="str">
        <f t="array" ref="M92">IF(COUNTIF($J$6:$J$207,"?*")&lt;ROW(K92)-5,"",INDEX(K:K,SMALL(IF(K$6:K$207&lt;&gt;"",ROW(K$6:K$207)),ROWS(K$6:K92))))</f>
        <v/>
      </c>
    </row>
    <row r="93" spans="2:13" ht="16.5" thickBot="1" x14ac:dyDescent="0.3">
      <c r="B93" s="63" t="e">
        <f t="array" ref="B93">IFERROR(SMALL(IF((COUNTIF($B$87:B92, $G$6:$G$62)=0)*ISNUMBER($G$6:$G$62), $G$6:$G$62, "A"), 1), INDEX($G$6:$G$62, MATCH(SMALL(IF(ISTEXT($G$6:$G$62)*(COUNTIF(B$87:$B92, $G$6:$G$62)=0), COUNTIF($G$6:$G$62, "&lt;"&amp;$G$6:$G$62), ""), 1), IF(ISTEXT($G$6:$G$62), COUNTIF($G$6:$G$62, "&lt;"&amp;$G$6:$G$62), ""), 0)))</f>
        <v>#NUM!</v>
      </c>
      <c r="C93" s="45" t="str">
        <f t="shared" si="7"/>
        <v/>
      </c>
      <c r="D93" s="48" t="str">
        <f>IF(ISNUMBER(C93),C93/$C$94,"")</f>
        <v/>
      </c>
      <c r="E93" s="49">
        <f>IF(ISNUMBER(D93),SUM(D88:D93),0)</f>
        <v>0</v>
      </c>
      <c r="F93" s="26" t="str">
        <f>IF(OR(F92="Predominant Level Met",F91="Predominant Level Met",F90="Predominant Level Met",F89="Predominant Level Met",F88="Predominant Level Met",F88="Threshold Not Met"),"_",(IF(E93&gt;0.5001,"Predominant Level Met","_")))</f>
        <v>_</v>
      </c>
      <c r="J93" s="9" t="str">
        <f>IF(AND('Covered Services'!Q97&lt;&gt;1,'Covered Services'!E97="OutPt, IN-Office",'Covered Services'!B97&gt;0),'Covered Services'!B97,"")</f>
        <v/>
      </c>
      <c r="K93" s="76" t="str">
        <f>IF(J93="","",'Covered Services'!D97)</f>
        <v/>
      </c>
      <c r="L93" s="43" t="str">
        <f t="array" ref="L93">IF(COUNTIF($J$6:$J$207,"?*")&lt;ROW(J93)-5,"",INDEX(J:J,SMALL(IF(J$6:J$207&lt;&gt;"",ROW(J$6:J$207)),ROWS(J$6:J93))))</f>
        <v/>
      </c>
      <c r="M93" s="43" t="str">
        <f t="array" ref="M93">IF(COUNTIF($J$6:$J$207,"?*")&lt;ROW(K93)-5,"",INDEX(K:K,SMALL(IF(K$6:K$207&lt;&gt;"",ROW(K$6:K$207)),ROWS(K$6:K93))))</f>
        <v/>
      </c>
    </row>
    <row r="94" spans="2:13" ht="16.5" thickBot="1" x14ac:dyDescent="0.3">
      <c r="B94" s="56" t="s">
        <v>34</v>
      </c>
      <c r="C94" s="28">
        <f>SUM(C88:C93)</f>
        <v>0</v>
      </c>
      <c r="D94" s="11"/>
      <c r="E94" s="11"/>
      <c r="F94" s="12"/>
      <c r="J94" s="9" t="str">
        <f>IF(AND('Covered Services'!Q98&lt;&gt;1,'Covered Services'!E98="OutPt, IN-Office",'Covered Services'!B98&gt;0),'Covered Services'!B98,"")</f>
        <v/>
      </c>
      <c r="K94" s="76" t="str">
        <f>IF(J94="","",'Covered Services'!D98)</f>
        <v/>
      </c>
      <c r="L94" s="43" t="str">
        <f t="array" ref="L94">IF(COUNTIF($J$6:$J$207,"?*")&lt;ROW(J94)-5,"",INDEX(J:J,SMALL(IF(J$6:J$207&lt;&gt;"",ROW(J$6:J$207)),ROWS(J$6:J94))))</f>
        <v/>
      </c>
      <c r="M94" s="43" t="str">
        <f t="array" ref="M94">IF(COUNTIF($J$6:$J$207,"?*")&lt;ROW(K94)-5,"",INDEX(K:K,SMALL(IF(K$6:K$207&lt;&gt;"",ROW(K$6:K$207)),ROWS(K$6:K94))))</f>
        <v/>
      </c>
    </row>
    <row r="95" spans="2:13" ht="15.75" x14ac:dyDescent="0.25">
      <c r="B95" s="60"/>
      <c r="C95" s="19"/>
      <c r="D95" s="20"/>
      <c r="E95" s="20"/>
      <c r="F95" s="25"/>
      <c r="J95" s="9" t="str">
        <f>IF(AND('Covered Services'!Q99&lt;&gt;1,'Covered Services'!E99="OutPt, IN-Office",'Covered Services'!B99&gt;0),'Covered Services'!B99,"")</f>
        <v/>
      </c>
      <c r="K95" s="76" t="str">
        <f>IF(J95="","",'Covered Services'!D99)</f>
        <v/>
      </c>
      <c r="L95" s="43" t="str">
        <f t="array" ref="L95">IF(COUNTIF($J$6:$J$207,"?*")&lt;ROW(J95)-5,"",INDEX(J:J,SMALL(IF(J$6:J$207&lt;&gt;"",ROW(J$6:J$207)),ROWS(J$6:J95))))</f>
        <v/>
      </c>
      <c r="M95" s="43" t="str">
        <f t="array" ref="M95">IF(COUNTIF($J$6:$J$207,"?*")&lt;ROW(K95)-5,"",INDEX(K:K,SMALL(IF(K$6:K$207&lt;&gt;"",ROW(K$6:K$207)),ROWS(K$6:K95))))</f>
        <v/>
      </c>
    </row>
    <row r="96" spans="2:13" ht="94.5" x14ac:dyDescent="0.25">
      <c r="B96" s="54" t="s">
        <v>26</v>
      </c>
      <c r="C96" s="7" t="s">
        <v>27</v>
      </c>
      <c r="D96" s="7" t="s">
        <v>38</v>
      </c>
      <c r="E96" s="8" t="s">
        <v>28</v>
      </c>
      <c r="F96" s="64" t="s">
        <v>25</v>
      </c>
      <c r="G96" s="51" t="str">
        <f>IF(F97="Threshold Not Met","No such limits shall be applied","")</f>
        <v/>
      </c>
      <c r="J96" s="9" t="str">
        <f>IF(AND('Covered Services'!Q100&lt;&gt;1,'Covered Services'!E100="OutPt, IN-Office",'Covered Services'!B100&gt;0),'Covered Services'!B100,"")</f>
        <v/>
      </c>
      <c r="K96" s="76" t="str">
        <f>IF(J96="","",'Covered Services'!D100)</f>
        <v/>
      </c>
      <c r="L96" s="43" t="str">
        <f t="array" ref="L96">IF(COUNTIF($J$6:$J$207,"?*")&lt;ROW(J96)-5,"",INDEX(J:J,SMALL(IF(J$6:J$207&lt;&gt;"",ROW(J$6:J$207)),ROWS(J$6:J96))))</f>
        <v/>
      </c>
      <c r="M96" s="43" t="str">
        <f t="array" ref="M96">IF(COUNTIF($J$6:$J$207,"?*")&lt;ROW(K96)-5,"",INDEX(K:K,SMALL(IF(K$6:K$207&lt;&gt;"",ROW(K$6:K$207)),ROWS(K$6:K96))))</f>
        <v/>
      </c>
    </row>
    <row r="97" spans="2:13" ht="15.75" x14ac:dyDescent="0.25">
      <c r="B97" s="63" t="e">
        <f t="array" ref="B97">IFERROR(SMALL(IF((COUNTIF($B$96:B96, $H$6:$H$62)=0)*ISNUMBER($H$6:$H$62), $H$6:$H$62, "A"), 1), INDEX($H$6:$H$62, MATCH(SMALL(IF(ISTEXT($H$6:$H$62)*(COUNTIF(B$96:$B96, $H$6:$H$62)=0), COUNTIF($H$6:$H$62, "&lt;"&amp;$H$6:$H$62), ""), 1), IF(ISTEXT($H$6:$H$62), COUNTIF($H$6:$H$62, "&lt;"&amp;$H$6:$H$62), ""), 0)))</f>
        <v>#NUM!</v>
      </c>
      <c r="C97" s="45" t="str">
        <f t="shared" ref="C97:C102" si="9">IF(ISNUMBER(B97),SUMIF($H$6:$H$62,B97,$C$6:$C$62),"")</f>
        <v/>
      </c>
      <c r="D97" s="48" t="str">
        <f t="shared" ref="D97:D102" si="10">IF(ISNUMBER(C97),C97/$C$103,"")</f>
        <v/>
      </c>
      <c r="E97" s="49">
        <f>IF(ISNUMBER(D97),D97,0)</f>
        <v>0</v>
      </c>
      <c r="F97" s="47" t="str">
        <f>IF(AND(H64&gt;0,H66&lt;2/3),"Threshold Not Met",IF(E97&gt;0.5001,"Predominant Level Met","_"))</f>
        <v>_</v>
      </c>
      <c r="J97" s="9" t="str">
        <f>IF(AND('Covered Services'!Q101&lt;&gt;1,'Covered Services'!E101="OutPt, IN-Office",'Covered Services'!B101&gt;0),'Covered Services'!B101,"")</f>
        <v/>
      </c>
      <c r="K97" s="76" t="str">
        <f>IF(J97="","",'Covered Services'!D101)</f>
        <v/>
      </c>
      <c r="L97" s="43" t="str">
        <f t="array" ref="L97">IF(COUNTIF($J$6:$J$207,"?*")&lt;ROW(J97)-5,"",INDEX(J:J,SMALL(IF(J$6:J$207&lt;&gt;"",ROW(J$6:J$207)),ROWS(J$6:J97))))</f>
        <v/>
      </c>
      <c r="M97" s="43" t="str">
        <f t="array" ref="M97">IF(COUNTIF($J$6:$J$207,"?*")&lt;ROW(K97)-5,"",INDEX(K:K,SMALL(IF(K$6:K$207&lt;&gt;"",ROW(K$6:K$207)),ROWS(K$6:K97))))</f>
        <v/>
      </c>
    </row>
    <row r="98" spans="2:13" ht="15.75" x14ac:dyDescent="0.25">
      <c r="B98" s="63" t="e">
        <f t="array" ref="B98">IFERROR(SMALL(IF((COUNTIF($B$96:B97, $H$6:$H$62)=0)*ISNUMBER($H$6:$H$62), $H$6:$H$62, "A"), 1), INDEX($H$6:$H$62, MATCH(SMALL(IF(ISTEXT($H$6:$H$62)*(COUNTIF(B$96:$B97, $H$6:$H$62)=0), COUNTIF($H$6:$H$62, "&lt;"&amp;$H$6:$H$62), ""), 1), IF(ISTEXT($H$6:$H$62), COUNTIF($H$6:$H$62, "&lt;"&amp;$H$6:$H$62), ""), 0)))</f>
        <v>#NUM!</v>
      </c>
      <c r="C98" s="45" t="str">
        <f t="shared" si="9"/>
        <v/>
      </c>
      <c r="D98" s="48" t="str">
        <f t="shared" si="10"/>
        <v/>
      </c>
      <c r="E98" s="49">
        <f>IF(ISNUMBER(D98),SUM(D97:D98),0)</f>
        <v>0</v>
      </c>
      <c r="F98" s="26" t="str">
        <f>IF(OR(F97="Predominant Level Met",F97="Threshold Not Met"),"_",(IF(E98&gt;0.5001,"Predominant Level Met","_")))</f>
        <v>_</v>
      </c>
      <c r="J98" s="9" t="str">
        <f>IF(AND('Covered Services'!Q102&lt;&gt;1,'Covered Services'!E102="OutPt, IN-Office",'Covered Services'!B102&gt;0),'Covered Services'!B102,"")</f>
        <v/>
      </c>
      <c r="K98" s="76" t="str">
        <f>IF(J98="","",'Covered Services'!D102)</f>
        <v/>
      </c>
      <c r="L98" s="43" t="str">
        <f t="array" ref="L98">IF(COUNTIF($J$6:$J$207,"?*")&lt;ROW(J98)-5,"",INDEX(J:J,SMALL(IF(J$6:J$207&lt;&gt;"",ROW(J$6:J$207)),ROWS(J$6:J98))))</f>
        <v/>
      </c>
      <c r="M98" s="43" t="str">
        <f t="array" ref="M98">IF(COUNTIF($J$6:$J$207,"?*")&lt;ROW(K98)-5,"",INDEX(K:K,SMALL(IF(K$6:K$207&lt;&gt;"",ROW(K$6:K$207)),ROWS(K$6:K98))))</f>
        <v/>
      </c>
    </row>
    <row r="99" spans="2:13" ht="15.75" x14ac:dyDescent="0.25">
      <c r="B99" s="63" t="e">
        <f t="array" ref="B99">IFERROR(SMALL(IF((COUNTIF($B$96:B98, $H$6:$H$62)=0)*ISNUMBER($H$6:$H$62), $H$6:$H$62, "A"), 1), INDEX($H$6:$H$62, MATCH(SMALL(IF(ISTEXT($H$6:$H$62)*(COUNTIF(B$96:$B98, $H$6:$H$62)=0), COUNTIF($H$6:$H$62, "&lt;"&amp;$H$6:$H$62), ""), 1), IF(ISTEXT($H$6:$H$62), COUNTIF($H$6:$H$62, "&lt;"&amp;$H$6:$H$62), ""), 0)))</f>
        <v>#NUM!</v>
      </c>
      <c r="C99" s="45" t="str">
        <f t="shared" si="9"/>
        <v/>
      </c>
      <c r="D99" s="48" t="str">
        <f t="shared" si="10"/>
        <v/>
      </c>
      <c r="E99" s="49">
        <f>IF(ISNUMBER(D99),SUM(D97:D99),0)</f>
        <v>0</v>
      </c>
      <c r="F99" s="26" t="str">
        <f>IF(OR(F98="Predominant Level Met",F97="Predominant Level Met",F97="Threshold Not Met"),"_",(IF(E99&gt;0.5001,"Predominant Level Met","_")))</f>
        <v>_</v>
      </c>
      <c r="J99" s="9" t="str">
        <f>IF(AND('Covered Services'!Q103&lt;&gt;1,'Covered Services'!E103="OutPt, IN-Office",'Covered Services'!B103&gt;0),'Covered Services'!B103,"")</f>
        <v/>
      </c>
      <c r="K99" s="76" t="str">
        <f>IF(J99="","",'Covered Services'!D103)</f>
        <v/>
      </c>
      <c r="L99" s="43" t="str">
        <f t="array" ref="L99">IF(COUNTIF($J$6:$J$207,"?*")&lt;ROW(J99)-5,"",INDEX(J:J,SMALL(IF(J$6:J$207&lt;&gt;"",ROW(J$6:J$207)),ROWS(J$6:J99))))</f>
        <v/>
      </c>
      <c r="M99" s="43" t="str">
        <f t="array" ref="M99">IF(COUNTIF($J$6:$J$207,"?*")&lt;ROW(K99)-5,"",INDEX(K:K,SMALL(IF(K$6:K$207&lt;&gt;"",ROW(K$6:K$207)),ROWS(K$6:K99))))</f>
        <v/>
      </c>
    </row>
    <row r="100" spans="2:13" ht="15.75" x14ac:dyDescent="0.25">
      <c r="B100" s="63" t="e">
        <f t="array" ref="B100">IFERROR(SMALL(IF((COUNTIF($B$96:B99, $H$6:$H$62)=0)*ISNUMBER($H$6:$H$62), $H$6:$H$62, "A"), 1), INDEX($H$6:$H$62, MATCH(SMALL(IF(ISTEXT($H$6:$H$62)*(COUNTIF(B$96:$B99, $H$6:$H$62)=0), COUNTIF($H$6:$H$62, "&lt;"&amp;$H$6:$H$62), ""), 1), IF(ISTEXT($H$6:$H$62), COUNTIF($H$6:$H$62, "&lt;"&amp;$H$6:$H$62), ""), 0)))</f>
        <v>#NUM!</v>
      </c>
      <c r="C100" s="45" t="str">
        <f t="shared" si="9"/>
        <v/>
      </c>
      <c r="D100" s="48" t="str">
        <f t="shared" si="10"/>
        <v/>
      </c>
      <c r="E100" s="49">
        <f>IF(ISNUMBER(D100),SUM(D97:D100),0)</f>
        <v>0</v>
      </c>
      <c r="F100" s="26" t="str">
        <f>IF(OR(F99="Predominant Level Met",F98="Predominant Level Met",F97="Predominant Level Met",F97="Threshold Not Met"),"_",(IF(E100&gt;0.5001,"Predominant Level Met","_")))</f>
        <v>_</v>
      </c>
      <c r="J100" s="9" t="str">
        <f>IF(AND('Covered Services'!Q104&lt;&gt;1,'Covered Services'!E104="OutPt, IN-Office",'Covered Services'!B104&gt;0),'Covered Services'!B104,"")</f>
        <v/>
      </c>
      <c r="K100" s="76" t="str">
        <f>IF(J100="","",'Covered Services'!D104)</f>
        <v/>
      </c>
      <c r="L100" s="43" t="str">
        <f t="array" ref="L100">IF(COUNTIF($J$6:$J$207,"?*")&lt;ROW(J100)-5,"",INDEX(J:J,SMALL(IF(J$6:J$207&lt;&gt;"",ROW(J$6:J$207)),ROWS(J$6:J100))))</f>
        <v/>
      </c>
      <c r="M100" s="43" t="str">
        <f t="array" ref="M100">IF(COUNTIF($J$6:$J$207,"?*")&lt;ROW(K100)-5,"",INDEX(K:K,SMALL(IF(K$6:K$207&lt;&gt;"",ROW(K$6:K$207)),ROWS(K$6:K100))))</f>
        <v/>
      </c>
    </row>
    <row r="101" spans="2:13" ht="15.75" x14ac:dyDescent="0.25">
      <c r="B101" s="63" t="e">
        <f t="array" ref="B101">IFERROR(SMALL(IF((COUNTIF($B$96:B100, $H$6:$H$62)=0)*ISNUMBER($H$6:$H$62), $H$6:$H$62, "A"), 1), INDEX($H$6:$H$62, MATCH(SMALL(IF(ISTEXT($H$6:$H$62)*(COUNTIF(B$96:$B100, $H$6:$H$62)=0), COUNTIF($H$6:$H$62, "&lt;"&amp;$H$6:$H$62), ""), 1), IF(ISTEXT($H$6:$H$62), COUNTIF($H$6:$H$62, "&lt;"&amp;$H$6:$H$62), ""), 0)))</f>
        <v>#NUM!</v>
      </c>
      <c r="C101" s="45" t="str">
        <f t="shared" si="9"/>
        <v/>
      </c>
      <c r="D101" s="48" t="str">
        <f t="shared" si="10"/>
        <v/>
      </c>
      <c r="E101" s="49">
        <f>IF(ISNUMBER(D101),SUM(D97:D101),0)</f>
        <v>0</v>
      </c>
      <c r="F101" s="26" t="str">
        <f>IF(OR(F100="Predominant Level Met",F99="Predominant Level Met",F98="Predominant Level Met",F97="Predominant Level Met",F97="Threshold Not Met"),"_",(IF(E101&gt;0.5001,"Predominant Level Met","_")))</f>
        <v>_</v>
      </c>
      <c r="J101" s="9" t="str">
        <f>IF(AND('Covered Services'!Q105&lt;&gt;1,'Covered Services'!E105="OutPt, IN-Office",'Covered Services'!B105&gt;0),'Covered Services'!B105,"")</f>
        <v/>
      </c>
      <c r="K101" s="76" t="str">
        <f>IF(J101="","",'Covered Services'!D105)</f>
        <v/>
      </c>
      <c r="L101" s="43" t="str">
        <f t="array" ref="L101">IF(COUNTIF($J$6:$J$207,"?*")&lt;ROW(J101)-5,"",INDEX(J:J,SMALL(IF(J$6:J$207&lt;&gt;"",ROW(J$6:J$207)),ROWS(J$6:J101))))</f>
        <v/>
      </c>
      <c r="M101" s="43" t="str">
        <f t="array" ref="M101">IF(COUNTIF($J$6:$J$207,"?*")&lt;ROW(K101)-5,"",INDEX(K:K,SMALL(IF(K$6:K$207&lt;&gt;"",ROW(K$6:K$207)),ROWS(K$6:K101))))</f>
        <v/>
      </c>
    </row>
    <row r="102" spans="2:13" ht="15.75" x14ac:dyDescent="0.25">
      <c r="B102" s="63" t="e">
        <f t="array" ref="B102">IFERROR(SMALL(IF((COUNTIF($B$96:B101, $H$6:$H$62)=0)*ISNUMBER($H$6:$H$62), $H$6:$H$62, "A"), 1), INDEX($H$6:$H$62, MATCH(SMALL(IF(ISTEXT($H$6:$H$62)*(COUNTIF(B$96:$B101, $H$6:$H$62)=0), COUNTIF($H$6:$H$62, "&lt;"&amp;$H$6:$H$62), ""), 1), IF(ISTEXT($H$6:$H$62), COUNTIF($H$6:$H$62, "&lt;"&amp;$H$6:$H$62), ""), 0)))</f>
        <v>#NUM!</v>
      </c>
      <c r="C102" s="45" t="str">
        <f t="shared" si="9"/>
        <v/>
      </c>
      <c r="D102" s="48" t="str">
        <f t="shared" si="10"/>
        <v/>
      </c>
      <c r="E102" s="49">
        <f>IF(ISNUMBER(D102),SUM(D97:D102),0)</f>
        <v>0</v>
      </c>
      <c r="F102" s="26" t="str">
        <f>IF(OR(F101="Predominant Level Met",F100="Predominant Level Met",F99="Predominant Level Met",F98="Predominant Level Met",F97="Predominant Level Met",F97="Threshold Not Met"),"_",(IF(E102&gt;0.5001,"Predominant Level Met","_")))</f>
        <v>_</v>
      </c>
      <c r="J102" s="9" t="str">
        <f>IF(AND('Covered Services'!Q106&lt;&gt;1,'Covered Services'!E106="OutPt, IN-Office",'Covered Services'!B106&gt;0),'Covered Services'!B106,"")</f>
        <v/>
      </c>
      <c r="K102" s="76" t="str">
        <f>IF(J102="","",'Covered Services'!D106)</f>
        <v/>
      </c>
      <c r="L102" s="43" t="str">
        <f t="array" ref="L102">IF(COUNTIF($J$6:$J$207,"?*")&lt;ROW(J102)-5,"",INDEX(J:J,SMALL(IF(J$6:J$207&lt;&gt;"",ROW(J$6:J$207)),ROWS(J$6:J102))))</f>
        <v/>
      </c>
      <c r="M102" s="43" t="str">
        <f t="array" ref="M102">IF(COUNTIF($J$6:$J$207,"?*")&lt;ROW(K102)-5,"",INDEX(K:K,SMALL(IF(K$6:K$207&lt;&gt;"",ROW(K$6:K$207)),ROWS(K$6:K102))))</f>
        <v/>
      </c>
    </row>
    <row r="103" spans="2:13" ht="16.5" thickBot="1" x14ac:dyDescent="0.3">
      <c r="B103" s="61" t="s">
        <v>35</v>
      </c>
      <c r="C103" s="30">
        <f>SUM(C97:C102)</f>
        <v>0</v>
      </c>
      <c r="D103" s="11"/>
      <c r="E103" s="11"/>
      <c r="F103" s="12"/>
      <c r="J103" s="9" t="str">
        <f>IF(AND('Covered Services'!Q107&lt;&gt;1,'Covered Services'!E107="OutPt, IN-Office",'Covered Services'!B107&gt;0),'Covered Services'!B107,"")</f>
        <v/>
      </c>
      <c r="K103" s="76" t="str">
        <f>IF(J103="","",'Covered Services'!D107)</f>
        <v/>
      </c>
      <c r="L103" s="43" t="str">
        <f t="array" ref="L103">IF(COUNTIF($J$6:$J$207,"?*")&lt;ROW(J103)-5,"",INDEX(J:J,SMALL(IF(J$6:J$207&lt;&gt;"",ROW(J$6:J$207)),ROWS(J$6:J103))))</f>
        <v/>
      </c>
      <c r="M103" s="43" t="str">
        <f t="array" ref="M103">IF(COUNTIF($J$6:$J$207,"?*")&lt;ROW(K103)-5,"",INDEX(K:K,SMALL(IF(K$6:K$207&lt;&gt;"",ROW(K$6:K$207)),ROWS(K$6:K103))))</f>
        <v/>
      </c>
    </row>
    <row r="104" spans="2:13" ht="16.5" thickBot="1" x14ac:dyDescent="0.3">
      <c r="B104" s="62"/>
      <c r="C104" s="27"/>
      <c r="D104" s="16"/>
      <c r="E104" s="16"/>
      <c r="F104" s="17"/>
      <c r="J104" s="9" t="str">
        <f>IF(AND('Covered Services'!Q108&lt;&gt;1,'Covered Services'!E108="OutPt, IN-Office",'Covered Services'!B108&gt;0),'Covered Services'!B108,"")</f>
        <v/>
      </c>
      <c r="K104" s="76" t="str">
        <f>IF(J104="","",'Covered Services'!D108)</f>
        <v/>
      </c>
      <c r="L104" s="43" t="str">
        <f t="array" ref="L104">IF(COUNTIF($J$6:$J$207,"?*")&lt;ROW(J104)-5,"",INDEX(J:J,SMALL(IF(J$6:J$207&lt;&gt;"",ROW(J$6:J$207)),ROWS(J$6:J104))))</f>
        <v/>
      </c>
      <c r="M104" s="43" t="str">
        <f t="array" ref="M104">IF(COUNTIF($J$6:$J$207,"?*")&lt;ROW(K104)-5,"",INDEX(K:K,SMALL(IF(K$6:K$207&lt;&gt;"",ROW(K$6:K$207)),ROWS(K$6:K104))))</f>
        <v/>
      </c>
    </row>
    <row r="105" spans="2:13" x14ac:dyDescent="0.25">
      <c r="B105" s="11"/>
      <c r="C105" s="11"/>
      <c r="D105" s="11"/>
      <c r="E105" s="11"/>
      <c r="F105" s="11"/>
      <c r="J105" s="9" t="str">
        <f>IF(AND('Covered Services'!Q109&lt;&gt;1,'Covered Services'!E109="OutPt, IN-Office",'Covered Services'!B109&gt;0),'Covered Services'!B109,"")</f>
        <v/>
      </c>
      <c r="K105" s="76" t="str">
        <f>IF(J105="","",'Covered Services'!D109)</f>
        <v/>
      </c>
      <c r="L105" s="43" t="str">
        <f t="array" ref="L105">IF(COUNTIF($J$6:$J$207,"?*")&lt;ROW(J105)-5,"",INDEX(J:J,SMALL(IF(J$6:J$207&lt;&gt;"",ROW(J$6:J$207)),ROWS(J$6:J105))))</f>
        <v/>
      </c>
      <c r="M105" s="43" t="str">
        <f t="array" ref="M105">IF(COUNTIF($J$6:$J$207,"?*")&lt;ROW(K105)-5,"",INDEX(K:K,SMALL(IF(K$6:K$207&lt;&gt;"",ROW(K$6:K$207)),ROWS(K$6:K105))))</f>
        <v/>
      </c>
    </row>
    <row r="106" spans="2:13" x14ac:dyDescent="0.25">
      <c r="B106" s="11"/>
      <c r="C106" s="11"/>
      <c r="D106" s="11"/>
      <c r="E106" s="11"/>
      <c r="F106" s="11"/>
      <c r="J106" s="9" t="str">
        <f>IF(AND('Covered Services'!Q110&lt;&gt;1,'Covered Services'!E110="OutPt, IN-Office",'Covered Services'!B110&gt;0),'Covered Services'!B110,"")</f>
        <v/>
      </c>
      <c r="K106" s="76" t="str">
        <f>IF(J106="","",'Covered Services'!D110)</f>
        <v/>
      </c>
      <c r="L106" s="43" t="str">
        <f t="array" ref="L106">IF(COUNTIF($J$6:$J$207,"?*")&lt;ROW(J106)-5,"",INDEX(J:J,SMALL(IF(J$6:J$207&lt;&gt;"",ROW(J$6:J$207)),ROWS(J$6:J106))))</f>
        <v/>
      </c>
      <c r="M106" s="43" t="str">
        <f t="array" ref="M106">IF(COUNTIF($J$6:$J$207,"?*")&lt;ROW(K106)-5,"",INDEX(K:K,SMALL(IF(K$6:K$207&lt;&gt;"",ROW(K$6:K$207)),ROWS(K$6:K106))))</f>
        <v/>
      </c>
    </row>
    <row r="107" spans="2:13" x14ac:dyDescent="0.25">
      <c r="B107" s="11"/>
      <c r="C107" s="11"/>
      <c r="D107" s="11"/>
      <c r="E107" s="11"/>
      <c r="F107" s="11"/>
      <c r="J107" s="9" t="str">
        <f>IF(AND('Covered Services'!Q111&lt;&gt;1,'Covered Services'!E111="OutPt, IN-Office",'Covered Services'!B111&gt;0),'Covered Services'!B111,"")</f>
        <v/>
      </c>
      <c r="K107" s="76" t="str">
        <f>IF(J107="","",'Covered Services'!D111)</f>
        <v/>
      </c>
      <c r="L107" s="43" t="str">
        <f t="array" ref="L107">IF(COUNTIF($J$6:$J$207,"?*")&lt;ROW(J107)-5,"",INDEX(J:J,SMALL(IF(J$6:J$207&lt;&gt;"",ROW(J$6:J$207)),ROWS(J$6:J107))))</f>
        <v/>
      </c>
      <c r="M107" s="43" t="str">
        <f t="array" ref="M107">IF(COUNTIF($J$6:$J$207,"?*")&lt;ROW(K107)-5,"",INDEX(K:K,SMALL(IF(K$6:K$207&lt;&gt;"",ROW(K$6:K$207)),ROWS(K$6:K107))))</f>
        <v/>
      </c>
    </row>
    <row r="108" spans="2:13" x14ac:dyDescent="0.25">
      <c r="J108" s="9" t="str">
        <f>IF(AND('Covered Services'!Q112&lt;&gt;1,'Covered Services'!E112="OutPt, IN-Office",'Covered Services'!B112&gt;0),'Covered Services'!B112,"")</f>
        <v/>
      </c>
      <c r="K108" s="76" t="str">
        <f>IF(J108="","",'Covered Services'!D112)</f>
        <v/>
      </c>
      <c r="L108" s="43" t="str">
        <f t="array" ref="L108">IF(COUNTIF($J$6:$J$207,"?*")&lt;ROW(J108)-5,"",INDEX(J:J,SMALL(IF(J$6:J$207&lt;&gt;"",ROW(J$6:J$207)),ROWS(J$6:J108))))</f>
        <v/>
      </c>
      <c r="M108" s="43" t="str">
        <f t="array" ref="M108">IF(COUNTIF($J$6:$J$207,"?*")&lt;ROW(K108)-5,"",INDEX(K:K,SMALL(IF(K$6:K$207&lt;&gt;"",ROW(K$6:K$207)),ROWS(K$6:K108))))</f>
        <v/>
      </c>
    </row>
    <row r="109" spans="2:13" x14ac:dyDescent="0.25">
      <c r="J109" s="9" t="str">
        <f>IF(AND('Covered Services'!Q113&lt;&gt;1,'Covered Services'!E113="OutPt, IN-Office",'Covered Services'!B113&gt;0),'Covered Services'!B113,"")</f>
        <v/>
      </c>
      <c r="K109" s="76" t="str">
        <f>IF(J109="","",'Covered Services'!D113)</f>
        <v/>
      </c>
      <c r="L109" s="43" t="str">
        <f t="array" ref="L109">IF(COUNTIF($J$6:$J$207,"?*")&lt;ROW(J109)-5,"",INDEX(J:J,SMALL(IF(J$6:J$207&lt;&gt;"",ROW(J$6:J$207)),ROWS(J$6:J109))))</f>
        <v/>
      </c>
      <c r="M109" s="43" t="str">
        <f t="array" ref="M109">IF(COUNTIF($J$6:$J$207,"?*")&lt;ROW(K109)-5,"",INDEX(K:K,SMALL(IF(K$6:K$207&lt;&gt;"",ROW(K$6:K$207)),ROWS(K$6:K109))))</f>
        <v/>
      </c>
    </row>
    <row r="110" spans="2:13" x14ac:dyDescent="0.25">
      <c r="J110" s="9" t="str">
        <f>IF(AND('Covered Services'!Q114&lt;&gt;1,'Covered Services'!E114="OutPt, IN-Office",'Covered Services'!B114&gt;0),'Covered Services'!B114,"")</f>
        <v/>
      </c>
      <c r="K110" s="76" t="str">
        <f>IF(J110="","",'Covered Services'!D114)</f>
        <v/>
      </c>
      <c r="L110" s="43" t="str">
        <f t="array" ref="L110">IF(COUNTIF($J$6:$J$207,"?*")&lt;ROW(J110)-5,"",INDEX(J:J,SMALL(IF(J$6:J$207&lt;&gt;"",ROW(J$6:J$207)),ROWS(J$6:J110))))</f>
        <v/>
      </c>
      <c r="M110" s="43" t="str">
        <f t="array" ref="M110">IF(COUNTIF($J$6:$J$207,"?*")&lt;ROW(K110)-5,"",INDEX(K:K,SMALL(IF(K$6:K$207&lt;&gt;"",ROW(K$6:K$207)),ROWS(K$6:K110))))</f>
        <v/>
      </c>
    </row>
    <row r="111" spans="2:13" x14ac:dyDescent="0.25">
      <c r="J111" s="9" t="str">
        <f>IF(AND('Covered Services'!Q115&lt;&gt;1,'Covered Services'!E115="OutPt, IN-Office",'Covered Services'!B115&gt;0),'Covered Services'!B115,"")</f>
        <v/>
      </c>
      <c r="K111" s="76" t="str">
        <f>IF(J111="","",'Covered Services'!D115)</f>
        <v/>
      </c>
      <c r="L111" s="43" t="str">
        <f t="array" ref="L111">IF(COUNTIF($J$6:$J$207,"?*")&lt;ROW(J111)-5,"",INDEX(J:J,SMALL(IF(J$6:J$207&lt;&gt;"",ROW(J$6:J$207)),ROWS(J$6:J111))))</f>
        <v/>
      </c>
      <c r="M111" s="43" t="str">
        <f t="array" ref="M111">IF(COUNTIF($J$6:$J$207,"?*")&lt;ROW(K111)-5,"",INDEX(K:K,SMALL(IF(K$6:K$207&lt;&gt;"",ROW(K$6:K$207)),ROWS(K$6:K111))))</f>
        <v/>
      </c>
    </row>
    <row r="112" spans="2:13" x14ac:dyDescent="0.25">
      <c r="J112" s="9" t="str">
        <f>IF(AND('Covered Services'!Q116&lt;&gt;1,'Covered Services'!E116="OutPt, IN-Office",'Covered Services'!B116&gt;0),'Covered Services'!B116,"")</f>
        <v/>
      </c>
      <c r="K112" s="76" t="str">
        <f>IF(J112="","",'Covered Services'!D116)</f>
        <v/>
      </c>
      <c r="L112" s="43" t="str">
        <f t="array" ref="L112">IF(COUNTIF($J$6:$J$207,"?*")&lt;ROW(J112)-5,"",INDEX(J:J,SMALL(IF(J$6:J$207&lt;&gt;"",ROW(J$6:J$207)),ROWS(J$6:J112))))</f>
        <v/>
      </c>
      <c r="M112" s="43" t="str">
        <f t="array" ref="M112">IF(COUNTIF($J$6:$J$207,"?*")&lt;ROW(K112)-5,"",INDEX(K:K,SMALL(IF(K$6:K$207&lt;&gt;"",ROW(K$6:K$207)),ROWS(K$6:K112))))</f>
        <v/>
      </c>
    </row>
    <row r="113" spans="10:13" x14ac:dyDescent="0.25">
      <c r="J113" s="9" t="str">
        <f>IF(AND('Covered Services'!Q117&lt;&gt;1,'Covered Services'!E117="OutPt, IN-Office",'Covered Services'!B117&gt;0),'Covered Services'!B117,"")</f>
        <v/>
      </c>
      <c r="K113" s="76" t="str">
        <f>IF(J113="","",'Covered Services'!D117)</f>
        <v/>
      </c>
      <c r="L113" s="43" t="str">
        <f t="array" ref="L113">IF(COUNTIF($J$6:$J$207,"?*")&lt;ROW(J113)-5,"",INDEX(J:J,SMALL(IF(J$6:J$207&lt;&gt;"",ROW(J$6:J$207)),ROWS(J$6:J113))))</f>
        <v/>
      </c>
      <c r="M113" s="43" t="str">
        <f t="array" ref="M113">IF(COUNTIF($J$6:$J$207,"?*")&lt;ROW(K113)-5,"",INDEX(K:K,SMALL(IF(K$6:K$207&lt;&gt;"",ROW(K$6:K$207)),ROWS(K$6:K113))))</f>
        <v/>
      </c>
    </row>
    <row r="114" spans="10:13" x14ac:dyDescent="0.25">
      <c r="J114" s="9" t="str">
        <f>IF(AND('Covered Services'!Q118&lt;&gt;1,'Covered Services'!E118="OutPt, IN-Office",'Covered Services'!B118&gt;0),'Covered Services'!B118,"")</f>
        <v/>
      </c>
      <c r="K114" s="76" t="str">
        <f>IF(J114="","",'Covered Services'!D118)</f>
        <v/>
      </c>
      <c r="L114" s="43" t="str">
        <f t="array" ref="L114">IF(COUNTIF($J$6:$J$207,"?*")&lt;ROW(J114)-5,"",INDEX(J:J,SMALL(IF(J$6:J$207&lt;&gt;"",ROW(J$6:J$207)),ROWS(J$6:J114))))</f>
        <v/>
      </c>
      <c r="M114" s="43" t="str">
        <f t="array" ref="M114">IF(COUNTIF($J$6:$J$207,"?*")&lt;ROW(K114)-5,"",INDEX(K:K,SMALL(IF(K$6:K$207&lt;&gt;"",ROW(K$6:K$207)),ROWS(K$6:K114))))</f>
        <v/>
      </c>
    </row>
    <row r="115" spans="10:13" x14ac:dyDescent="0.25">
      <c r="J115" s="9" t="str">
        <f>IF(AND('Covered Services'!Q119&lt;&gt;1,'Covered Services'!E119="OutPt, IN-Office",'Covered Services'!B119&gt;0),'Covered Services'!B119,"")</f>
        <v/>
      </c>
      <c r="K115" s="76" t="str">
        <f>IF(J115="","",'Covered Services'!D119)</f>
        <v/>
      </c>
      <c r="L115" s="43" t="str">
        <f t="array" ref="L115">IF(COUNTIF($J$6:$J$207,"?*")&lt;ROW(J115)-5,"",INDEX(J:J,SMALL(IF(J$6:J$207&lt;&gt;"",ROW(J$6:J$207)),ROWS(J$6:J115))))</f>
        <v/>
      </c>
      <c r="M115" s="43" t="str">
        <f t="array" ref="M115">IF(COUNTIF($J$6:$J$207,"?*")&lt;ROW(K115)-5,"",INDEX(K:K,SMALL(IF(K$6:K$207&lt;&gt;"",ROW(K$6:K$207)),ROWS(K$6:K115))))</f>
        <v/>
      </c>
    </row>
    <row r="116" spans="10:13" x14ac:dyDescent="0.25">
      <c r="J116" s="9" t="str">
        <f>IF(AND('Covered Services'!Q120&lt;&gt;1,'Covered Services'!E120="OutPt, IN-Office",'Covered Services'!B120&gt;0),'Covered Services'!B120,"")</f>
        <v/>
      </c>
      <c r="K116" s="76" t="str">
        <f>IF(J116="","",'Covered Services'!D120)</f>
        <v/>
      </c>
      <c r="L116" s="43" t="str">
        <f t="array" ref="L116">IF(COUNTIF($J$6:$J$207,"?*")&lt;ROW(J116)-5,"",INDEX(J:J,SMALL(IF(J$6:J$207&lt;&gt;"",ROW(J$6:J$207)),ROWS(J$6:J116))))</f>
        <v/>
      </c>
      <c r="M116" s="43" t="str">
        <f t="array" ref="M116">IF(COUNTIF($J$6:$J$207,"?*")&lt;ROW(K116)-5,"",INDEX(K:K,SMALL(IF(K$6:K$207&lt;&gt;"",ROW(K$6:K$207)),ROWS(K$6:K116))))</f>
        <v/>
      </c>
    </row>
    <row r="117" spans="10:13" x14ac:dyDescent="0.25">
      <c r="J117" s="9" t="str">
        <f>IF(AND('Covered Services'!Q121&lt;&gt;1,'Covered Services'!E121="OutPt, IN-Office",'Covered Services'!B121&gt;0),'Covered Services'!B121,"")</f>
        <v/>
      </c>
      <c r="K117" s="76" t="str">
        <f>IF(J117="","",'Covered Services'!D121)</f>
        <v/>
      </c>
      <c r="L117" s="43" t="str">
        <f t="array" ref="L117">IF(COUNTIF($J$6:$J$207,"?*")&lt;ROW(J117)-5,"",INDEX(J:J,SMALL(IF(J$6:J$207&lt;&gt;"",ROW(J$6:J$207)),ROWS(J$6:J117))))</f>
        <v/>
      </c>
      <c r="M117" s="43" t="str">
        <f t="array" ref="M117">IF(COUNTIF($J$6:$J$207,"?*")&lt;ROW(K117)-5,"",INDEX(K:K,SMALL(IF(K$6:K$207&lt;&gt;"",ROW(K$6:K$207)),ROWS(K$6:K117))))</f>
        <v/>
      </c>
    </row>
    <row r="118" spans="10:13" x14ac:dyDescent="0.25">
      <c r="J118" s="9" t="str">
        <f>IF(AND('Covered Services'!Q122&lt;&gt;1,'Covered Services'!E122="OutPt, IN-Office",'Covered Services'!B122&gt;0),'Covered Services'!B122,"")</f>
        <v/>
      </c>
      <c r="K118" s="76" t="str">
        <f>IF(J118="","",'Covered Services'!D122)</f>
        <v/>
      </c>
      <c r="L118" s="43" t="str">
        <f t="array" ref="L118">IF(COUNTIF($J$6:$J$207,"?*")&lt;ROW(J118)-5,"",INDEX(J:J,SMALL(IF(J$6:J$207&lt;&gt;"",ROW(J$6:J$207)),ROWS(J$6:J118))))</f>
        <v/>
      </c>
      <c r="M118" s="43" t="str">
        <f t="array" ref="M118">IF(COUNTIF($J$6:$J$207,"?*")&lt;ROW(K118)-5,"",INDEX(K:K,SMALL(IF(K$6:K$207&lt;&gt;"",ROW(K$6:K$207)),ROWS(K$6:K118))))</f>
        <v/>
      </c>
    </row>
    <row r="119" spans="10:13" x14ac:dyDescent="0.25">
      <c r="J119" s="9" t="str">
        <f>IF(AND('Covered Services'!Q123&lt;&gt;1,'Covered Services'!E123="OutPt, IN-Office",'Covered Services'!B123&gt;0),'Covered Services'!B123,"")</f>
        <v/>
      </c>
      <c r="K119" s="76" t="str">
        <f>IF(J119="","",'Covered Services'!D123)</f>
        <v/>
      </c>
      <c r="L119" s="43" t="str">
        <f t="array" ref="L119">IF(COUNTIF($J$6:$J$207,"?*")&lt;ROW(J119)-5,"",INDEX(J:J,SMALL(IF(J$6:J$207&lt;&gt;"",ROW(J$6:J$207)),ROWS(J$6:J119))))</f>
        <v/>
      </c>
      <c r="M119" s="43" t="str">
        <f t="array" ref="M119">IF(COUNTIF($J$6:$J$207,"?*")&lt;ROW(K119)-5,"",INDEX(K:K,SMALL(IF(K$6:K$207&lt;&gt;"",ROW(K$6:K$207)),ROWS(K$6:K119))))</f>
        <v/>
      </c>
    </row>
    <row r="120" spans="10:13" x14ac:dyDescent="0.25">
      <c r="J120" s="9" t="str">
        <f>IF(AND('Covered Services'!Q124&lt;&gt;1,'Covered Services'!E124="OutPt, IN-Office",'Covered Services'!B124&gt;0),'Covered Services'!B124,"")</f>
        <v/>
      </c>
      <c r="K120" s="76" t="str">
        <f>IF(J120="","",'Covered Services'!D124)</f>
        <v/>
      </c>
      <c r="L120" s="43" t="str">
        <f t="array" ref="L120">IF(COUNTIF($J$6:$J$207,"?*")&lt;ROW(J120)-5,"",INDEX(J:J,SMALL(IF(J$6:J$207&lt;&gt;"",ROW(J$6:J$207)),ROWS(J$6:J120))))</f>
        <v/>
      </c>
      <c r="M120" s="43" t="str">
        <f t="array" ref="M120">IF(COUNTIF($J$6:$J$207,"?*")&lt;ROW(K120)-5,"",INDEX(K:K,SMALL(IF(K$6:K$207&lt;&gt;"",ROW(K$6:K$207)),ROWS(K$6:K120))))</f>
        <v/>
      </c>
    </row>
    <row r="121" spans="10:13" x14ac:dyDescent="0.25">
      <c r="J121" s="9" t="str">
        <f>IF(AND('Covered Services'!Q125&lt;&gt;1,'Covered Services'!E125="OutPt, IN-Office",'Covered Services'!B125&gt;0),'Covered Services'!B125,"")</f>
        <v/>
      </c>
      <c r="K121" s="76" t="str">
        <f>IF(J121="","",'Covered Services'!D125)</f>
        <v/>
      </c>
      <c r="L121" s="43" t="str">
        <f t="array" ref="L121">IF(COUNTIF($J$6:$J$207,"?*")&lt;ROW(J121)-5,"",INDEX(J:J,SMALL(IF(J$6:J$207&lt;&gt;"",ROW(J$6:J$207)),ROWS(J$6:J121))))</f>
        <v/>
      </c>
      <c r="M121" s="43" t="str">
        <f t="array" ref="M121">IF(COUNTIF($J$6:$J$207,"?*")&lt;ROW(K121)-5,"",INDEX(K:K,SMALL(IF(K$6:K$207&lt;&gt;"",ROW(K$6:K$207)),ROWS(K$6:K121))))</f>
        <v/>
      </c>
    </row>
    <row r="122" spans="10:13" x14ac:dyDescent="0.25">
      <c r="J122" s="9" t="str">
        <f>IF(AND('Covered Services'!Q126&lt;&gt;1,'Covered Services'!E126="OutPt, IN-Office",'Covered Services'!B126&gt;0),'Covered Services'!B126,"")</f>
        <v/>
      </c>
      <c r="K122" s="76" t="str">
        <f>IF(J122="","",'Covered Services'!D126)</f>
        <v/>
      </c>
      <c r="L122" s="43" t="str">
        <f t="array" ref="L122">IF(COUNTIF($J$6:$J$207,"?*")&lt;ROW(J122)-5,"",INDEX(J:J,SMALL(IF(J$6:J$207&lt;&gt;"",ROW(J$6:J$207)),ROWS(J$6:J122))))</f>
        <v/>
      </c>
      <c r="M122" s="43" t="str">
        <f t="array" ref="M122">IF(COUNTIF($J$6:$J$207,"?*")&lt;ROW(K122)-5,"",INDEX(K:K,SMALL(IF(K$6:K$207&lt;&gt;"",ROW(K$6:K$207)),ROWS(K$6:K122))))</f>
        <v/>
      </c>
    </row>
    <row r="123" spans="10:13" x14ac:dyDescent="0.25">
      <c r="J123" s="9" t="str">
        <f>IF(AND('Covered Services'!Q127&lt;&gt;1,'Covered Services'!E127="OutPt, IN-Office",'Covered Services'!B127&gt;0),'Covered Services'!B127,"")</f>
        <v/>
      </c>
      <c r="K123" s="76" t="str">
        <f>IF(J123="","",'Covered Services'!D127)</f>
        <v/>
      </c>
      <c r="L123" s="43" t="str">
        <f t="array" ref="L123">IF(COUNTIF($J$6:$J$207,"?*")&lt;ROW(J123)-5,"",INDEX(J:J,SMALL(IF(J$6:J$207&lt;&gt;"",ROW(J$6:J$207)),ROWS(J$6:J123))))</f>
        <v/>
      </c>
      <c r="M123" s="43" t="str">
        <f t="array" ref="M123">IF(COUNTIF($J$6:$J$207,"?*")&lt;ROW(K123)-5,"",INDEX(K:K,SMALL(IF(K$6:K$207&lt;&gt;"",ROW(K$6:K$207)),ROWS(K$6:K123))))</f>
        <v/>
      </c>
    </row>
    <row r="124" spans="10:13" x14ac:dyDescent="0.25">
      <c r="J124" s="9" t="str">
        <f>IF(AND('Covered Services'!Q128&lt;&gt;1,'Covered Services'!E128="OutPt, IN-Office",'Covered Services'!B128&gt;0),'Covered Services'!B128,"")</f>
        <v/>
      </c>
      <c r="K124" s="76" t="str">
        <f>IF(J124="","",'Covered Services'!D128)</f>
        <v/>
      </c>
      <c r="L124" s="43" t="str">
        <f t="array" ref="L124">IF(COUNTIF($J$6:$J$207,"?*")&lt;ROW(J124)-5,"",INDEX(J:J,SMALL(IF(J$6:J$207&lt;&gt;"",ROW(J$6:J$207)),ROWS(J$6:J124))))</f>
        <v/>
      </c>
      <c r="M124" s="43" t="str">
        <f t="array" ref="M124">IF(COUNTIF($J$6:$J$207,"?*")&lt;ROW(K124)-5,"",INDEX(K:K,SMALL(IF(K$6:K$207&lt;&gt;"",ROW(K$6:K$207)),ROWS(K$6:K124))))</f>
        <v/>
      </c>
    </row>
    <row r="125" spans="10:13" x14ac:dyDescent="0.25">
      <c r="J125" s="9" t="str">
        <f>IF(AND('Covered Services'!Q129&lt;&gt;1,'Covered Services'!E129="OutPt, IN-Office",'Covered Services'!B129&gt;0),'Covered Services'!B129,"")</f>
        <v/>
      </c>
      <c r="K125" s="76" t="str">
        <f>IF(J125="","",'Covered Services'!D129)</f>
        <v/>
      </c>
      <c r="L125" s="43" t="str">
        <f t="array" ref="L125">IF(COUNTIF($J$6:$J$207,"?*")&lt;ROW(J125)-5,"",INDEX(J:J,SMALL(IF(J$6:J$207&lt;&gt;"",ROW(J$6:J$207)),ROWS(J$6:J125))))</f>
        <v/>
      </c>
      <c r="M125" s="43" t="str">
        <f t="array" ref="M125">IF(COUNTIF($J$6:$J$207,"?*")&lt;ROW(K125)-5,"",INDEX(K:K,SMALL(IF(K$6:K$207&lt;&gt;"",ROW(K$6:K$207)),ROWS(K$6:K125))))</f>
        <v/>
      </c>
    </row>
    <row r="126" spans="10:13" x14ac:dyDescent="0.25">
      <c r="J126" s="9" t="str">
        <f>IF(AND('Covered Services'!Q130&lt;&gt;1,'Covered Services'!E130="OutPt, IN-Office",'Covered Services'!B130&gt;0),'Covered Services'!B130,"")</f>
        <v/>
      </c>
      <c r="K126" s="76" t="str">
        <f>IF(J126="","",'Covered Services'!D130)</f>
        <v/>
      </c>
      <c r="L126" s="43" t="str">
        <f t="array" ref="L126">IF(COUNTIF($J$6:$J$207,"?*")&lt;ROW(J126)-5,"",INDEX(J:J,SMALL(IF(J$6:J$207&lt;&gt;"",ROW(J$6:J$207)),ROWS(J$6:J126))))</f>
        <v/>
      </c>
      <c r="M126" s="43" t="str">
        <f t="array" ref="M126">IF(COUNTIF($J$6:$J$207,"?*")&lt;ROW(K126)-5,"",INDEX(K:K,SMALL(IF(K$6:K$207&lt;&gt;"",ROW(K$6:K$207)),ROWS(K$6:K126))))</f>
        <v/>
      </c>
    </row>
    <row r="127" spans="10:13" x14ac:dyDescent="0.25">
      <c r="J127" s="9" t="str">
        <f>IF(AND('Covered Services'!Q131&lt;&gt;1,'Covered Services'!E131="OutPt, IN-Office",'Covered Services'!B131&gt;0),'Covered Services'!B131,"")</f>
        <v/>
      </c>
      <c r="K127" s="76" t="str">
        <f>IF(J127="","",'Covered Services'!D131)</f>
        <v/>
      </c>
      <c r="L127" s="43" t="str">
        <f t="array" ref="L127">IF(COUNTIF($J$6:$J$207,"?*")&lt;ROW(J127)-5,"",INDEX(J:J,SMALL(IF(J$6:J$207&lt;&gt;"",ROW(J$6:J$207)),ROWS(J$6:J127))))</f>
        <v/>
      </c>
      <c r="M127" s="43" t="str">
        <f t="array" ref="M127">IF(COUNTIF($J$6:$J$207,"?*")&lt;ROW(K127)-5,"",INDEX(K:K,SMALL(IF(K$6:K$207&lt;&gt;"",ROW(K$6:K$207)),ROWS(K$6:K127))))</f>
        <v/>
      </c>
    </row>
    <row r="128" spans="10:13" x14ac:dyDescent="0.25">
      <c r="J128" s="9" t="str">
        <f>IF(AND('Covered Services'!Q132&lt;&gt;1,'Covered Services'!E132="OutPt, IN-Office",'Covered Services'!B132&gt;0),'Covered Services'!B132,"")</f>
        <v/>
      </c>
      <c r="K128" s="76" t="str">
        <f>IF(J128="","",'Covered Services'!D132)</f>
        <v/>
      </c>
      <c r="L128" s="43" t="str">
        <f t="array" ref="L128">IF(COUNTIF($J$6:$J$207,"?*")&lt;ROW(J128)-5,"",INDEX(J:J,SMALL(IF(J$6:J$207&lt;&gt;"",ROW(J$6:J$207)),ROWS(J$6:J128))))</f>
        <v/>
      </c>
      <c r="M128" s="43" t="str">
        <f t="array" ref="M128">IF(COUNTIF($J$6:$J$207,"?*")&lt;ROW(K128)-5,"",INDEX(K:K,SMALL(IF(K$6:K$207&lt;&gt;"",ROW(K$6:K$207)),ROWS(K$6:K128))))</f>
        <v/>
      </c>
    </row>
    <row r="129" spans="10:13" x14ac:dyDescent="0.25">
      <c r="J129" s="9" t="str">
        <f>IF(AND('Covered Services'!Q133&lt;&gt;1,'Covered Services'!E133="OutPt, IN-Office",'Covered Services'!B133&gt;0),'Covered Services'!B133,"")</f>
        <v/>
      </c>
      <c r="K129" s="76" t="str">
        <f>IF(J129="","",'Covered Services'!D133)</f>
        <v/>
      </c>
      <c r="L129" s="43" t="str">
        <f t="array" ref="L129">IF(COUNTIF($J$6:$J$207,"?*")&lt;ROW(J129)-5,"",INDEX(J:J,SMALL(IF(J$6:J$207&lt;&gt;"",ROW(J$6:J$207)),ROWS(J$6:J129))))</f>
        <v/>
      </c>
      <c r="M129" s="43" t="str">
        <f t="array" ref="M129">IF(COUNTIF($J$6:$J$207,"?*")&lt;ROW(K129)-5,"",INDEX(K:K,SMALL(IF(K$6:K$207&lt;&gt;"",ROW(K$6:K$207)),ROWS(K$6:K129))))</f>
        <v/>
      </c>
    </row>
    <row r="130" spans="10:13" x14ac:dyDescent="0.25">
      <c r="J130" s="9" t="str">
        <f>IF(AND('Covered Services'!Q134&lt;&gt;1,'Covered Services'!E134="OutPt, IN-Office",'Covered Services'!B134&gt;0),'Covered Services'!B134,"")</f>
        <v/>
      </c>
      <c r="K130" s="76" t="str">
        <f>IF(J130="","",'Covered Services'!D134)</f>
        <v/>
      </c>
      <c r="L130" s="43" t="str">
        <f t="array" ref="L130">IF(COUNTIF($J$6:$J$207,"?*")&lt;ROW(J130)-5,"",INDEX(J:J,SMALL(IF(J$6:J$207&lt;&gt;"",ROW(J$6:J$207)),ROWS(J$6:J130))))</f>
        <v/>
      </c>
      <c r="M130" s="43" t="str">
        <f t="array" ref="M130">IF(COUNTIF($J$6:$J$207,"?*")&lt;ROW(K130)-5,"",INDEX(K:K,SMALL(IF(K$6:K$207&lt;&gt;"",ROW(K$6:K$207)),ROWS(K$6:K130))))</f>
        <v/>
      </c>
    </row>
    <row r="131" spans="10:13" x14ac:dyDescent="0.25">
      <c r="J131" s="9" t="str">
        <f>IF(AND('Covered Services'!Q135&lt;&gt;1,'Covered Services'!E135="OutPt, IN-Office",'Covered Services'!B135&gt;0),'Covered Services'!B135,"")</f>
        <v/>
      </c>
      <c r="K131" s="76" t="str">
        <f>IF(J131="","",'Covered Services'!D135)</f>
        <v/>
      </c>
      <c r="L131" s="43" t="str">
        <f t="array" ref="L131">IF(COUNTIF($J$6:$J$207,"?*")&lt;ROW(J131)-5,"",INDEX(J:J,SMALL(IF(J$6:J$207&lt;&gt;"",ROW(J$6:J$207)),ROWS(J$6:J131))))</f>
        <v/>
      </c>
      <c r="M131" s="43" t="str">
        <f t="array" ref="M131">IF(COUNTIF($J$6:$J$207,"?*")&lt;ROW(K131)-5,"",INDEX(K:K,SMALL(IF(K$6:K$207&lt;&gt;"",ROW(K$6:K$207)),ROWS(K$6:K131))))</f>
        <v/>
      </c>
    </row>
    <row r="132" spans="10:13" x14ac:dyDescent="0.25">
      <c r="J132" s="9" t="str">
        <f>IF(AND('Covered Services'!Q136&lt;&gt;1,'Covered Services'!E136="OutPt, IN-Office",'Covered Services'!B136&gt;0),'Covered Services'!B136,"")</f>
        <v/>
      </c>
      <c r="K132" s="76" t="str">
        <f>IF(J132="","",'Covered Services'!D136)</f>
        <v/>
      </c>
      <c r="L132" s="43" t="str">
        <f t="array" ref="L132">IF(COUNTIF($J$6:$J$207,"?*")&lt;ROW(J132)-5,"",INDEX(J:J,SMALL(IF(J$6:J$207&lt;&gt;"",ROW(J$6:J$207)),ROWS(J$6:J132))))</f>
        <v/>
      </c>
      <c r="M132" s="43" t="str">
        <f t="array" ref="M132">IF(COUNTIF($J$6:$J$207,"?*")&lt;ROW(K132)-5,"",INDEX(K:K,SMALL(IF(K$6:K$207&lt;&gt;"",ROW(K$6:K$207)),ROWS(K$6:K132))))</f>
        <v/>
      </c>
    </row>
    <row r="133" spans="10:13" x14ac:dyDescent="0.25">
      <c r="J133" s="9" t="str">
        <f>IF(AND('Covered Services'!Q137&lt;&gt;1,'Covered Services'!E137="OutPt, IN-Office",'Covered Services'!B137&gt;0),'Covered Services'!B137,"")</f>
        <v/>
      </c>
      <c r="K133" s="76" t="str">
        <f>IF(J133="","",'Covered Services'!D137)</f>
        <v/>
      </c>
      <c r="L133" s="43" t="str">
        <f t="array" ref="L133">IF(COUNTIF($J$6:$J$207,"?*")&lt;ROW(J133)-5,"",INDEX(J:J,SMALL(IF(J$6:J$207&lt;&gt;"",ROW(J$6:J$207)),ROWS(J$6:J133))))</f>
        <v/>
      </c>
      <c r="M133" s="43" t="str">
        <f t="array" ref="M133">IF(COUNTIF($J$6:$J$207,"?*")&lt;ROW(K133)-5,"",INDEX(K:K,SMALL(IF(K$6:K$207&lt;&gt;"",ROW(K$6:K$207)),ROWS(K$6:K133))))</f>
        <v/>
      </c>
    </row>
    <row r="134" spans="10:13" x14ac:dyDescent="0.25">
      <c r="J134" s="9" t="str">
        <f>IF(AND('Covered Services'!Q138&lt;&gt;1,'Covered Services'!E138="OutPt, IN-Office",'Covered Services'!B138&gt;0),'Covered Services'!B138,"")</f>
        <v/>
      </c>
      <c r="K134" s="76" t="str">
        <f>IF(J134="","",'Covered Services'!D138)</f>
        <v/>
      </c>
      <c r="L134" s="43" t="str">
        <f t="array" ref="L134">IF(COUNTIF($J$6:$J$207,"?*")&lt;ROW(J134)-5,"",INDEX(J:J,SMALL(IF(J$6:J$207&lt;&gt;"",ROW(J$6:J$207)),ROWS(J$6:J134))))</f>
        <v/>
      </c>
      <c r="M134" s="43" t="str">
        <f t="array" ref="M134">IF(COUNTIF($J$6:$J$207,"?*")&lt;ROW(K134)-5,"",INDEX(K:K,SMALL(IF(K$6:K$207&lt;&gt;"",ROW(K$6:K$207)),ROWS(K$6:K134))))</f>
        <v/>
      </c>
    </row>
    <row r="135" spans="10:13" x14ac:dyDescent="0.25">
      <c r="J135" s="9" t="str">
        <f>IF(AND('Covered Services'!Q139&lt;&gt;1,'Covered Services'!E139="OutPt, IN-Office",'Covered Services'!B139&gt;0),'Covered Services'!B139,"")</f>
        <v/>
      </c>
      <c r="K135" s="76" t="str">
        <f>IF(J135="","",'Covered Services'!D139)</f>
        <v/>
      </c>
      <c r="L135" s="43" t="str">
        <f t="array" ref="L135">IF(COUNTIF($J$6:$J$207,"?*")&lt;ROW(J135)-5,"",INDEX(J:J,SMALL(IF(J$6:J$207&lt;&gt;"",ROW(J$6:J$207)),ROWS(J$6:J135))))</f>
        <v/>
      </c>
      <c r="M135" s="43" t="str">
        <f t="array" ref="M135">IF(COUNTIF($J$6:$J$207,"?*")&lt;ROW(K135)-5,"",INDEX(K:K,SMALL(IF(K$6:K$207&lt;&gt;"",ROW(K$6:K$207)),ROWS(K$6:K135))))</f>
        <v/>
      </c>
    </row>
    <row r="136" spans="10:13" x14ac:dyDescent="0.25">
      <c r="J136" s="9" t="str">
        <f>IF(AND('Covered Services'!Q140&lt;&gt;1,'Covered Services'!E140="OutPt, IN-Office",'Covered Services'!B140&gt;0),'Covered Services'!B140,"")</f>
        <v/>
      </c>
      <c r="K136" s="76" t="str">
        <f>IF(J136="","",'Covered Services'!D140)</f>
        <v/>
      </c>
      <c r="L136" s="43" t="str">
        <f t="array" ref="L136">IF(COUNTIF($J$6:$J$207,"?*")&lt;ROW(J136)-5,"",INDEX(J:J,SMALL(IF(J$6:J$207&lt;&gt;"",ROW(J$6:J$207)),ROWS(J$6:J136))))</f>
        <v/>
      </c>
      <c r="M136" s="43" t="str">
        <f t="array" ref="M136">IF(COUNTIF($J$6:$J$207,"?*")&lt;ROW(K136)-5,"",INDEX(K:K,SMALL(IF(K$6:K$207&lt;&gt;"",ROW(K$6:K$207)),ROWS(K$6:K136))))</f>
        <v/>
      </c>
    </row>
    <row r="137" spans="10:13" x14ac:dyDescent="0.25">
      <c r="J137" s="9" t="str">
        <f>IF(AND('Covered Services'!Q141&lt;&gt;1,'Covered Services'!E141="OutPt, IN-Office",'Covered Services'!B141&gt;0),'Covered Services'!B141,"")</f>
        <v/>
      </c>
      <c r="K137" s="76" t="str">
        <f>IF(J137="","",'Covered Services'!D141)</f>
        <v/>
      </c>
      <c r="L137" s="43" t="str">
        <f t="array" ref="L137">IF(COUNTIF($J$6:$J$207,"?*")&lt;ROW(J137)-5,"",INDEX(J:J,SMALL(IF(J$6:J$207&lt;&gt;"",ROW(J$6:J$207)),ROWS(J$6:J137))))</f>
        <v/>
      </c>
      <c r="M137" s="43" t="str">
        <f t="array" ref="M137">IF(COUNTIF($J$6:$J$207,"?*")&lt;ROW(K137)-5,"",INDEX(K:K,SMALL(IF(K$6:K$207&lt;&gt;"",ROW(K$6:K$207)),ROWS(K$6:K137))))</f>
        <v/>
      </c>
    </row>
    <row r="138" spans="10:13" x14ac:dyDescent="0.25">
      <c r="J138" s="9" t="str">
        <f>IF(AND('Covered Services'!Q142&lt;&gt;1,'Covered Services'!E142="OutPt, IN-Office",'Covered Services'!B142&gt;0),'Covered Services'!B142,"")</f>
        <v/>
      </c>
      <c r="K138" s="76" t="str">
        <f>IF(J138="","",'Covered Services'!D142)</f>
        <v/>
      </c>
      <c r="L138" s="43" t="str">
        <f t="array" ref="L138">IF(COUNTIF($J$6:$J$207,"?*")&lt;ROW(J138)-5,"",INDEX(J:J,SMALL(IF(J$6:J$207&lt;&gt;"",ROW(J$6:J$207)),ROWS(J$6:J138))))</f>
        <v/>
      </c>
      <c r="M138" s="43" t="str">
        <f t="array" ref="M138">IF(COUNTIF($J$6:$J$207,"?*")&lt;ROW(K138)-5,"",INDEX(K:K,SMALL(IF(K$6:K$207&lt;&gt;"",ROW(K$6:K$207)),ROWS(K$6:K138))))</f>
        <v/>
      </c>
    </row>
    <row r="139" spans="10:13" x14ac:dyDescent="0.25">
      <c r="J139" s="9" t="str">
        <f>IF(AND('Covered Services'!Q143&lt;&gt;1,'Covered Services'!E143="OutPt, IN-Office",'Covered Services'!B143&gt;0),'Covered Services'!B143,"")</f>
        <v/>
      </c>
      <c r="K139" s="76" t="str">
        <f>IF(J139="","",'Covered Services'!D143)</f>
        <v/>
      </c>
      <c r="L139" s="43" t="str">
        <f t="array" ref="L139">IF(COUNTIF($J$6:$J$207,"?*")&lt;ROW(J139)-5,"",INDEX(J:J,SMALL(IF(J$6:J$207&lt;&gt;"",ROW(J$6:J$207)),ROWS(J$6:J139))))</f>
        <v/>
      </c>
      <c r="M139" s="43" t="str">
        <f t="array" ref="M139">IF(COUNTIF($J$6:$J$207,"?*")&lt;ROW(K139)-5,"",INDEX(K:K,SMALL(IF(K$6:K$207&lt;&gt;"",ROW(K$6:K$207)),ROWS(K$6:K139))))</f>
        <v/>
      </c>
    </row>
    <row r="140" spans="10:13" x14ac:dyDescent="0.25">
      <c r="J140" s="9" t="str">
        <f>IF(AND('Covered Services'!Q144&lt;&gt;1,'Covered Services'!E144="OutPt, IN-Office",'Covered Services'!B144&gt;0),'Covered Services'!B144,"")</f>
        <v/>
      </c>
      <c r="K140" s="76" t="str">
        <f>IF(J140="","",'Covered Services'!D144)</f>
        <v/>
      </c>
      <c r="L140" s="43" t="str">
        <f t="array" ref="L140">IF(COUNTIF($J$6:$J$207,"?*")&lt;ROW(J140)-5,"",INDEX(J:J,SMALL(IF(J$6:J$207&lt;&gt;"",ROW(J$6:J$207)),ROWS(J$6:J140))))</f>
        <v/>
      </c>
      <c r="M140" s="43" t="str">
        <f t="array" ref="M140">IF(COUNTIF($J$6:$J$207,"?*")&lt;ROW(K140)-5,"",INDEX(K:K,SMALL(IF(K$6:K$207&lt;&gt;"",ROW(K$6:K$207)),ROWS(K$6:K140))))</f>
        <v/>
      </c>
    </row>
    <row r="141" spans="10:13" x14ac:dyDescent="0.25">
      <c r="J141" s="9" t="str">
        <f>IF(AND('Covered Services'!Q145&lt;&gt;1,'Covered Services'!E145="OutPt, IN-Office",'Covered Services'!B145&gt;0),'Covered Services'!B145,"")</f>
        <v/>
      </c>
      <c r="K141" s="76" t="str">
        <f>IF(J141="","",'Covered Services'!D145)</f>
        <v/>
      </c>
      <c r="L141" s="43" t="str">
        <f t="array" ref="L141">IF(COUNTIF($J$6:$J$207,"?*")&lt;ROW(J141)-5,"",INDEX(J:J,SMALL(IF(J$6:J$207&lt;&gt;"",ROW(J$6:J$207)),ROWS(J$6:J141))))</f>
        <v/>
      </c>
      <c r="M141" s="43" t="str">
        <f t="array" ref="M141">IF(COUNTIF($J$6:$J$207,"?*")&lt;ROW(K141)-5,"",INDEX(K:K,SMALL(IF(K$6:K$207&lt;&gt;"",ROW(K$6:K$207)),ROWS(K$6:K141))))</f>
        <v/>
      </c>
    </row>
    <row r="142" spans="10:13" x14ac:dyDescent="0.25">
      <c r="J142" s="9" t="str">
        <f>IF(AND('Covered Services'!Q146&lt;&gt;1,'Covered Services'!E146="OutPt, IN-Office",'Covered Services'!B146&gt;0),'Covered Services'!B146,"")</f>
        <v/>
      </c>
      <c r="K142" s="76" t="str">
        <f>IF(J142="","",'Covered Services'!D146)</f>
        <v/>
      </c>
      <c r="L142" s="43" t="str">
        <f t="array" ref="L142">IF(COUNTIF($J$6:$J$207,"?*")&lt;ROW(J142)-5,"",INDEX(J:J,SMALL(IF(J$6:J$207&lt;&gt;"",ROW(J$6:J$207)),ROWS(J$6:J142))))</f>
        <v/>
      </c>
      <c r="M142" s="43" t="str">
        <f t="array" ref="M142">IF(COUNTIF($J$6:$J$207,"?*")&lt;ROW(K142)-5,"",INDEX(K:K,SMALL(IF(K$6:K$207&lt;&gt;"",ROW(K$6:K$207)),ROWS(K$6:K142))))</f>
        <v/>
      </c>
    </row>
    <row r="143" spans="10:13" x14ac:dyDescent="0.25">
      <c r="J143" s="9" t="str">
        <f>IF(AND('Covered Services'!Q147&lt;&gt;1,'Covered Services'!E147="OutPt, IN-Office",'Covered Services'!B147&gt;0),'Covered Services'!B147,"")</f>
        <v/>
      </c>
      <c r="K143" s="76" t="str">
        <f>IF(J143="","",'Covered Services'!D147)</f>
        <v/>
      </c>
      <c r="L143" s="43" t="str">
        <f t="array" ref="L143">IF(COUNTIF($J$6:$J$207,"?*")&lt;ROW(J143)-5,"",INDEX(J:J,SMALL(IF(J$6:J$207&lt;&gt;"",ROW(J$6:J$207)),ROWS(J$6:J143))))</f>
        <v/>
      </c>
      <c r="M143" s="43" t="str">
        <f t="array" ref="M143">IF(COUNTIF($J$6:$J$207,"?*")&lt;ROW(K143)-5,"",INDEX(K:K,SMALL(IF(K$6:K$207&lt;&gt;"",ROW(K$6:K$207)),ROWS(K$6:K143))))</f>
        <v/>
      </c>
    </row>
    <row r="144" spans="10:13" x14ac:dyDescent="0.25">
      <c r="J144" s="9" t="str">
        <f>IF(AND('Covered Services'!Q148&lt;&gt;1,'Covered Services'!E148="OutPt, IN-Office",'Covered Services'!B148&gt;0),'Covered Services'!B148,"")</f>
        <v/>
      </c>
      <c r="K144" s="76" t="str">
        <f>IF(J144="","",'Covered Services'!D148)</f>
        <v/>
      </c>
      <c r="L144" s="43" t="str">
        <f t="array" ref="L144">IF(COUNTIF($J$6:$J$207,"?*")&lt;ROW(J144)-5,"",INDEX(J:J,SMALL(IF(J$6:J$207&lt;&gt;"",ROW(J$6:J$207)),ROWS(J$6:J144))))</f>
        <v/>
      </c>
      <c r="M144" s="43" t="str">
        <f t="array" ref="M144">IF(COUNTIF($J$6:$J$207,"?*")&lt;ROW(K144)-5,"",INDEX(K:K,SMALL(IF(K$6:K$207&lt;&gt;"",ROW(K$6:K$207)),ROWS(K$6:K144))))</f>
        <v/>
      </c>
    </row>
    <row r="145" spans="10:13" x14ac:dyDescent="0.25">
      <c r="J145" s="9" t="str">
        <f>IF(AND('Covered Services'!Q149&lt;&gt;1,'Covered Services'!E149="OutPt, IN-Office",'Covered Services'!B149&gt;0),'Covered Services'!B149,"")</f>
        <v/>
      </c>
      <c r="K145" s="76" t="str">
        <f>IF(J145="","",'Covered Services'!D149)</f>
        <v/>
      </c>
      <c r="L145" s="43" t="str">
        <f t="array" ref="L145">IF(COUNTIF($J$6:$J$207,"?*")&lt;ROW(J145)-5,"",INDEX(J:J,SMALL(IF(J$6:J$207&lt;&gt;"",ROW(J$6:J$207)),ROWS(J$6:J145))))</f>
        <v/>
      </c>
      <c r="M145" s="43" t="str">
        <f t="array" ref="M145">IF(COUNTIF($J$6:$J$207,"?*")&lt;ROW(K145)-5,"",INDEX(K:K,SMALL(IF(K$6:K$207&lt;&gt;"",ROW(K$6:K$207)),ROWS(K$6:K145))))</f>
        <v/>
      </c>
    </row>
    <row r="146" spans="10:13" x14ac:dyDescent="0.25">
      <c r="J146" s="9" t="str">
        <f>IF(AND('Covered Services'!Q150&lt;&gt;1,'Covered Services'!E150="OutPt, IN-Office",'Covered Services'!B150&gt;0),'Covered Services'!B150,"")</f>
        <v/>
      </c>
      <c r="K146" s="76" t="str">
        <f>IF(J146="","",'Covered Services'!D150)</f>
        <v/>
      </c>
      <c r="L146" s="43" t="str">
        <f t="array" ref="L146">IF(COUNTIF($J$6:$J$207,"?*")&lt;ROW(J146)-5,"",INDEX(J:J,SMALL(IF(J$6:J$207&lt;&gt;"",ROW(J$6:J$207)),ROWS(J$6:J146))))</f>
        <v/>
      </c>
      <c r="M146" s="43" t="str">
        <f t="array" ref="M146">IF(COUNTIF($J$6:$J$207,"?*")&lt;ROW(K146)-5,"",INDEX(K:K,SMALL(IF(K$6:K$207&lt;&gt;"",ROW(K$6:K$207)),ROWS(K$6:K146))))</f>
        <v/>
      </c>
    </row>
    <row r="147" spans="10:13" x14ac:dyDescent="0.25">
      <c r="J147" s="9" t="str">
        <f>IF(AND('Covered Services'!Q151&lt;&gt;1,'Covered Services'!E151="OutPt, IN-Office",'Covered Services'!B151&gt;0),'Covered Services'!B151,"")</f>
        <v/>
      </c>
      <c r="K147" s="76" t="str">
        <f>IF(J147="","",'Covered Services'!D151)</f>
        <v/>
      </c>
      <c r="L147" s="43" t="str">
        <f t="array" ref="L147">IF(COUNTIF($J$6:$J$207,"?*")&lt;ROW(J147)-5,"",INDEX(J:J,SMALL(IF(J$6:J$207&lt;&gt;"",ROW(J$6:J$207)),ROWS(J$6:J147))))</f>
        <v/>
      </c>
      <c r="M147" s="43" t="str">
        <f t="array" ref="M147">IF(COUNTIF($J$6:$J$207,"?*")&lt;ROW(K147)-5,"",INDEX(K:K,SMALL(IF(K$6:K$207&lt;&gt;"",ROW(K$6:K$207)),ROWS(K$6:K147))))</f>
        <v/>
      </c>
    </row>
    <row r="148" spans="10:13" x14ac:dyDescent="0.25">
      <c r="J148" s="9" t="str">
        <f>IF(AND('Covered Services'!Q152&lt;&gt;1,'Covered Services'!E152="OutPt, IN-Office",'Covered Services'!B152&gt;0),'Covered Services'!B152,"")</f>
        <v/>
      </c>
      <c r="K148" s="76" t="str">
        <f>IF(J148="","",'Covered Services'!D152)</f>
        <v/>
      </c>
      <c r="L148" s="43" t="str">
        <f t="array" ref="L148">IF(COUNTIF($J$6:$J$207,"?*")&lt;ROW(J148)-5,"",INDEX(J:J,SMALL(IF(J$6:J$207&lt;&gt;"",ROW(J$6:J$207)),ROWS(J$6:J148))))</f>
        <v/>
      </c>
      <c r="M148" s="43" t="str">
        <f t="array" ref="M148">IF(COUNTIF($J$6:$J$207,"?*")&lt;ROW(K148)-5,"",INDEX(K:K,SMALL(IF(K$6:K$207&lt;&gt;"",ROW(K$6:K$207)),ROWS(K$6:K148))))</f>
        <v/>
      </c>
    </row>
    <row r="149" spans="10:13" x14ac:dyDescent="0.25">
      <c r="J149" s="9" t="str">
        <f>IF(AND('Covered Services'!Q153&lt;&gt;1,'Covered Services'!E153="OutPt, IN-Office",'Covered Services'!B153&gt;0),'Covered Services'!B153,"")</f>
        <v/>
      </c>
      <c r="K149" s="76" t="str">
        <f>IF(J149="","",'Covered Services'!D153)</f>
        <v/>
      </c>
      <c r="L149" s="43" t="str">
        <f t="array" ref="L149">IF(COUNTIF($J$6:$J$207,"?*")&lt;ROW(J149)-5,"",INDEX(J:J,SMALL(IF(J$6:J$207&lt;&gt;"",ROW(J$6:J$207)),ROWS(J$6:J149))))</f>
        <v/>
      </c>
      <c r="M149" s="43" t="str">
        <f t="array" ref="M149">IF(COUNTIF($J$6:$J$207,"?*")&lt;ROW(K149)-5,"",INDEX(K:K,SMALL(IF(K$6:K$207&lt;&gt;"",ROW(K$6:K$207)),ROWS(K$6:K149))))</f>
        <v/>
      </c>
    </row>
    <row r="150" spans="10:13" x14ac:dyDescent="0.25">
      <c r="J150" s="9" t="str">
        <f>IF(AND('Covered Services'!Q154&lt;&gt;1,'Covered Services'!E154="OutPt, IN-Office",'Covered Services'!B154&gt;0),'Covered Services'!B154,"")</f>
        <v/>
      </c>
      <c r="K150" s="76" t="str">
        <f>IF(J150="","",'Covered Services'!D154)</f>
        <v/>
      </c>
      <c r="L150" s="43" t="str">
        <f t="array" ref="L150">IF(COUNTIF($J$6:$J$207,"?*")&lt;ROW(J150)-5,"",INDEX(J:J,SMALL(IF(J$6:J$207&lt;&gt;"",ROW(J$6:J$207)),ROWS(J$6:J150))))</f>
        <v/>
      </c>
      <c r="M150" s="43" t="str">
        <f t="array" ref="M150">IF(COUNTIF($J$6:$J$207,"?*")&lt;ROW(K150)-5,"",INDEX(K:K,SMALL(IF(K$6:K$207&lt;&gt;"",ROW(K$6:K$207)),ROWS(K$6:K150))))</f>
        <v/>
      </c>
    </row>
    <row r="151" spans="10:13" x14ac:dyDescent="0.25">
      <c r="J151" s="9" t="str">
        <f>IF(AND('Covered Services'!Q155&lt;&gt;1,'Covered Services'!E155="OutPt, IN-Office",'Covered Services'!B155&gt;0),'Covered Services'!B155,"")</f>
        <v/>
      </c>
      <c r="K151" s="76" t="str">
        <f>IF(J151="","",'Covered Services'!D155)</f>
        <v/>
      </c>
      <c r="L151" s="43" t="str">
        <f t="array" ref="L151">IF(COUNTIF($J$6:$J$207,"?*")&lt;ROW(J151)-5,"",INDEX(J:J,SMALL(IF(J$6:J$207&lt;&gt;"",ROW(J$6:J$207)),ROWS(J$6:J151))))</f>
        <v/>
      </c>
      <c r="M151" s="43" t="str">
        <f t="array" ref="M151">IF(COUNTIF($J$6:$J$207,"?*")&lt;ROW(K151)-5,"",INDEX(K:K,SMALL(IF(K$6:K$207&lt;&gt;"",ROW(K$6:K$207)),ROWS(K$6:K151))))</f>
        <v/>
      </c>
    </row>
    <row r="152" spans="10:13" x14ac:dyDescent="0.25">
      <c r="J152" s="9" t="str">
        <f>IF(AND('Covered Services'!Q156&lt;&gt;1,'Covered Services'!E156="OutPt, IN-Office",'Covered Services'!B156&gt;0),'Covered Services'!B156,"")</f>
        <v/>
      </c>
      <c r="K152" s="76" t="str">
        <f>IF(J152="","",'Covered Services'!D156)</f>
        <v/>
      </c>
      <c r="L152" s="43" t="str">
        <f t="array" ref="L152">IF(COUNTIF($J$6:$J$207,"?*")&lt;ROW(J152)-5,"",INDEX(J:J,SMALL(IF(J$6:J$207&lt;&gt;"",ROW(J$6:J$207)),ROWS(J$6:J152))))</f>
        <v/>
      </c>
      <c r="M152" s="43" t="str">
        <f t="array" ref="M152">IF(COUNTIF($J$6:$J$207,"?*")&lt;ROW(K152)-5,"",INDEX(K:K,SMALL(IF(K$6:K$207&lt;&gt;"",ROW(K$6:K$207)),ROWS(K$6:K152))))</f>
        <v/>
      </c>
    </row>
    <row r="153" spans="10:13" x14ac:dyDescent="0.25">
      <c r="J153" s="9" t="str">
        <f>IF(AND('Covered Services'!Q157&lt;&gt;1,'Covered Services'!E157="OutPt, IN-Office",'Covered Services'!B157&gt;0),'Covered Services'!B157,"")</f>
        <v/>
      </c>
      <c r="K153" s="76" t="str">
        <f>IF(J153="","",'Covered Services'!D157)</f>
        <v/>
      </c>
      <c r="L153" s="43" t="str">
        <f t="array" ref="L153">IF(COUNTIF($J$6:$J$207,"?*")&lt;ROW(J153)-5,"",INDEX(J:J,SMALL(IF(J$6:J$207&lt;&gt;"",ROW(J$6:J$207)),ROWS(J$6:J153))))</f>
        <v/>
      </c>
      <c r="M153" s="43" t="str">
        <f t="array" ref="M153">IF(COUNTIF($J$6:$J$207,"?*")&lt;ROW(K153)-5,"",INDEX(K:K,SMALL(IF(K$6:K$207&lt;&gt;"",ROW(K$6:K$207)),ROWS(K$6:K153))))</f>
        <v/>
      </c>
    </row>
    <row r="154" spans="10:13" x14ac:dyDescent="0.25">
      <c r="J154" s="9" t="str">
        <f>IF(AND('Covered Services'!Q158&lt;&gt;1,'Covered Services'!E158="OutPt, IN-Office",'Covered Services'!B158&gt;0),'Covered Services'!B158,"")</f>
        <v/>
      </c>
      <c r="K154" s="76" t="str">
        <f>IF(J154="","",'Covered Services'!D158)</f>
        <v/>
      </c>
      <c r="L154" s="43" t="str">
        <f t="array" ref="L154">IF(COUNTIF($J$6:$J$207,"?*")&lt;ROW(J154)-5,"",INDEX(J:J,SMALL(IF(J$6:J$207&lt;&gt;"",ROW(J$6:J$207)),ROWS(J$6:J154))))</f>
        <v/>
      </c>
      <c r="M154" s="43" t="str">
        <f t="array" ref="M154">IF(COUNTIF($J$6:$J$207,"?*")&lt;ROW(K154)-5,"",INDEX(K:K,SMALL(IF(K$6:K$207&lt;&gt;"",ROW(K$6:K$207)),ROWS(K$6:K154))))</f>
        <v/>
      </c>
    </row>
    <row r="155" spans="10:13" x14ac:dyDescent="0.25">
      <c r="J155" s="9" t="str">
        <f>IF(AND('Covered Services'!Q159&lt;&gt;1,'Covered Services'!E159="OutPt, IN-Office",'Covered Services'!B159&gt;0),'Covered Services'!B159,"")</f>
        <v/>
      </c>
      <c r="K155" s="76" t="str">
        <f>IF(J155="","",'Covered Services'!D159)</f>
        <v/>
      </c>
      <c r="L155" s="43" t="str">
        <f t="array" ref="L155">IF(COUNTIF($J$6:$J$207,"?*")&lt;ROW(J155)-5,"",INDEX(J:J,SMALL(IF(J$6:J$207&lt;&gt;"",ROW(J$6:J$207)),ROWS(J$6:J155))))</f>
        <v/>
      </c>
      <c r="M155" s="43" t="str">
        <f t="array" ref="M155">IF(COUNTIF($J$6:$J$207,"?*")&lt;ROW(K155)-5,"",INDEX(K:K,SMALL(IF(K$6:K$207&lt;&gt;"",ROW(K$6:K$207)),ROWS(K$6:K155))))</f>
        <v/>
      </c>
    </row>
    <row r="156" spans="10:13" x14ac:dyDescent="0.25">
      <c r="J156" s="9" t="str">
        <f>IF(AND('Covered Services'!Q160&lt;&gt;1,'Covered Services'!E160="OutPt, IN-Office",'Covered Services'!B160&gt;0),'Covered Services'!B160,"")</f>
        <v/>
      </c>
      <c r="K156" s="76" t="str">
        <f>IF(J156="","",'Covered Services'!D160)</f>
        <v/>
      </c>
      <c r="L156" s="43" t="str">
        <f t="array" ref="L156">IF(COUNTIF($J$6:$J$207,"?*")&lt;ROW(J156)-5,"",INDEX(J:J,SMALL(IF(J$6:J$207&lt;&gt;"",ROW(J$6:J$207)),ROWS(J$6:J156))))</f>
        <v/>
      </c>
      <c r="M156" s="43" t="str">
        <f t="array" ref="M156">IF(COUNTIF($J$6:$J$207,"?*")&lt;ROW(K156)-5,"",INDEX(K:K,SMALL(IF(K$6:K$207&lt;&gt;"",ROW(K$6:K$207)),ROWS(K$6:K156))))</f>
        <v/>
      </c>
    </row>
    <row r="157" spans="10:13" x14ac:dyDescent="0.25">
      <c r="J157" s="9" t="str">
        <f>IF(AND('Covered Services'!Q161&lt;&gt;1,'Covered Services'!E161="OutPt, IN-Office",'Covered Services'!B161&gt;0),'Covered Services'!B161,"")</f>
        <v/>
      </c>
      <c r="K157" s="76" t="str">
        <f>IF(J157="","",'Covered Services'!D161)</f>
        <v/>
      </c>
      <c r="L157" s="43" t="str">
        <f t="array" ref="L157">IF(COUNTIF($J$6:$J$207,"?*")&lt;ROW(J157)-5,"",INDEX(J:J,SMALL(IF(J$6:J$207&lt;&gt;"",ROW(J$6:J$207)),ROWS(J$6:J157))))</f>
        <v/>
      </c>
      <c r="M157" s="43" t="str">
        <f t="array" ref="M157">IF(COUNTIF($J$6:$J$207,"?*")&lt;ROW(K157)-5,"",INDEX(K:K,SMALL(IF(K$6:K$207&lt;&gt;"",ROW(K$6:K$207)),ROWS(K$6:K157))))</f>
        <v/>
      </c>
    </row>
    <row r="158" spans="10:13" x14ac:dyDescent="0.25">
      <c r="J158" s="9" t="str">
        <f>IF(AND('Covered Services'!Q162&lt;&gt;1,'Covered Services'!E162="OutPt, IN-Office",'Covered Services'!B162&gt;0),'Covered Services'!B162,"")</f>
        <v/>
      </c>
      <c r="K158" s="76" t="str">
        <f>IF(J158="","",'Covered Services'!D162)</f>
        <v/>
      </c>
      <c r="L158" s="43" t="str">
        <f t="array" ref="L158">IF(COUNTIF($J$6:$J$207,"?*")&lt;ROW(J158)-5,"",INDEX(J:J,SMALL(IF(J$6:J$207&lt;&gt;"",ROW(J$6:J$207)),ROWS(J$6:J158))))</f>
        <v/>
      </c>
      <c r="M158" s="43" t="str">
        <f t="array" ref="M158">IF(COUNTIF($J$6:$J$207,"?*")&lt;ROW(K158)-5,"",INDEX(K:K,SMALL(IF(K$6:K$207&lt;&gt;"",ROW(K$6:K$207)),ROWS(K$6:K158))))</f>
        <v/>
      </c>
    </row>
    <row r="159" spans="10:13" x14ac:dyDescent="0.25">
      <c r="J159" s="9" t="str">
        <f>IF(AND('Covered Services'!Q163&lt;&gt;1,'Covered Services'!E163="OutPt, IN-Office",'Covered Services'!B163&gt;0),'Covered Services'!B163,"")</f>
        <v/>
      </c>
      <c r="K159" s="76" t="str">
        <f>IF(J159="","",'Covered Services'!D163)</f>
        <v/>
      </c>
      <c r="L159" s="43" t="str">
        <f t="array" ref="L159">IF(COUNTIF($J$6:$J$207,"?*")&lt;ROW(J159)-5,"",INDEX(J:J,SMALL(IF(J$6:J$207&lt;&gt;"",ROW(J$6:J$207)),ROWS(J$6:J159))))</f>
        <v/>
      </c>
      <c r="M159" s="43" t="str">
        <f t="array" ref="M159">IF(COUNTIF($J$6:$J$207,"?*")&lt;ROW(K159)-5,"",INDEX(K:K,SMALL(IF(K$6:K$207&lt;&gt;"",ROW(K$6:K$207)),ROWS(K$6:K159))))</f>
        <v/>
      </c>
    </row>
    <row r="160" spans="10:13" x14ac:dyDescent="0.25">
      <c r="J160" s="9" t="str">
        <f>IF(AND('Covered Services'!Q164&lt;&gt;1,'Covered Services'!E164="OutPt, IN-Office",'Covered Services'!B164&gt;0),'Covered Services'!B164,"")</f>
        <v/>
      </c>
      <c r="K160" s="76" t="str">
        <f>IF(J160="","",'Covered Services'!D164)</f>
        <v/>
      </c>
      <c r="L160" s="43" t="str">
        <f t="array" ref="L160">IF(COUNTIF($J$6:$J$207,"?*")&lt;ROW(J160)-5,"",INDEX(J:J,SMALL(IF(J$6:J$207&lt;&gt;"",ROW(J$6:J$207)),ROWS(J$6:J160))))</f>
        <v/>
      </c>
      <c r="M160" s="43" t="str">
        <f t="array" ref="M160">IF(COUNTIF($J$6:$J$207,"?*")&lt;ROW(K160)-5,"",INDEX(K:K,SMALL(IF(K$6:K$207&lt;&gt;"",ROW(K$6:K$207)),ROWS(K$6:K160))))</f>
        <v/>
      </c>
    </row>
    <row r="161" spans="10:13" x14ac:dyDescent="0.25">
      <c r="J161" s="9" t="str">
        <f>IF(AND('Covered Services'!Q165&lt;&gt;1,'Covered Services'!E165="OutPt, IN-Office",'Covered Services'!B165&gt;0),'Covered Services'!B165,"")</f>
        <v/>
      </c>
      <c r="K161" s="76" t="str">
        <f>IF(J161="","",'Covered Services'!D165)</f>
        <v/>
      </c>
      <c r="L161" s="43" t="str">
        <f t="array" ref="L161">IF(COUNTIF($J$6:$J$207,"?*")&lt;ROW(J161)-5,"",INDEX(J:J,SMALL(IF(J$6:J$207&lt;&gt;"",ROW(J$6:J$207)),ROWS(J$6:J161))))</f>
        <v/>
      </c>
      <c r="M161" s="43" t="str">
        <f t="array" ref="M161">IF(COUNTIF($J$6:$J$207,"?*")&lt;ROW(K161)-5,"",INDEX(K:K,SMALL(IF(K$6:K$207&lt;&gt;"",ROW(K$6:K$207)),ROWS(K$6:K161))))</f>
        <v/>
      </c>
    </row>
    <row r="162" spans="10:13" x14ac:dyDescent="0.25">
      <c r="J162" s="9" t="str">
        <f>IF(AND('Covered Services'!Q166&lt;&gt;1,'Covered Services'!E166="OutPt, IN-Office",'Covered Services'!B166&gt;0),'Covered Services'!B166,"")</f>
        <v/>
      </c>
      <c r="K162" s="76" t="str">
        <f>IF(J162="","",'Covered Services'!D166)</f>
        <v/>
      </c>
      <c r="L162" s="43" t="str">
        <f t="array" ref="L162">IF(COUNTIF($J$6:$J$207,"?*")&lt;ROW(J162)-5,"",INDEX(J:J,SMALL(IF(J$6:J$207&lt;&gt;"",ROW(J$6:J$207)),ROWS(J$6:J162))))</f>
        <v/>
      </c>
      <c r="M162" s="43" t="str">
        <f t="array" ref="M162">IF(COUNTIF($J$6:$J$207,"?*")&lt;ROW(K162)-5,"",INDEX(K:K,SMALL(IF(K$6:K$207&lt;&gt;"",ROW(K$6:K$207)),ROWS(K$6:K162))))</f>
        <v/>
      </c>
    </row>
    <row r="163" spans="10:13" x14ac:dyDescent="0.25">
      <c r="J163" s="9" t="str">
        <f>IF(AND('Covered Services'!Q167&lt;&gt;1,'Covered Services'!E167="OutPt, IN-Office",'Covered Services'!B167&gt;0),'Covered Services'!B167,"")</f>
        <v/>
      </c>
      <c r="K163" s="76" t="str">
        <f>IF(J163="","",'Covered Services'!D167)</f>
        <v/>
      </c>
      <c r="L163" s="43" t="str">
        <f t="array" ref="L163">IF(COUNTIF($J$6:$J$207,"?*")&lt;ROW(J163)-5,"",INDEX(J:J,SMALL(IF(J$6:J$207&lt;&gt;"",ROW(J$6:J$207)),ROWS(J$6:J163))))</f>
        <v/>
      </c>
      <c r="M163" s="43" t="str">
        <f t="array" ref="M163">IF(COUNTIF($J$6:$J$207,"?*")&lt;ROW(K163)-5,"",INDEX(K:K,SMALL(IF(K$6:K$207&lt;&gt;"",ROW(K$6:K$207)),ROWS(K$6:K163))))</f>
        <v/>
      </c>
    </row>
    <row r="164" spans="10:13" x14ac:dyDescent="0.25">
      <c r="J164" s="9" t="str">
        <f>IF(AND('Covered Services'!Q168&lt;&gt;1,'Covered Services'!E168="OutPt, IN-Office",'Covered Services'!B168&gt;0),'Covered Services'!B168,"")</f>
        <v/>
      </c>
      <c r="K164" s="76" t="str">
        <f>IF(J164="","",'Covered Services'!D168)</f>
        <v/>
      </c>
      <c r="L164" s="43" t="str">
        <f t="array" ref="L164">IF(COUNTIF($J$6:$J$207,"?*")&lt;ROW(J164)-5,"",INDEX(J:J,SMALL(IF(J$6:J$207&lt;&gt;"",ROW(J$6:J$207)),ROWS(J$6:J164))))</f>
        <v/>
      </c>
      <c r="M164" s="43" t="str">
        <f t="array" ref="M164">IF(COUNTIF($J$6:$J$207,"?*")&lt;ROW(K164)-5,"",INDEX(K:K,SMALL(IF(K$6:K$207&lt;&gt;"",ROW(K$6:K$207)),ROWS(K$6:K164))))</f>
        <v/>
      </c>
    </row>
    <row r="165" spans="10:13" x14ac:dyDescent="0.25">
      <c r="J165" s="9" t="str">
        <f>IF(AND('Covered Services'!Q169&lt;&gt;1,'Covered Services'!E169="OutPt, IN-Office",'Covered Services'!B169&gt;0),'Covered Services'!B169,"")</f>
        <v/>
      </c>
      <c r="K165" s="76" t="str">
        <f>IF(J165="","",'Covered Services'!D169)</f>
        <v/>
      </c>
      <c r="L165" s="43" t="str">
        <f t="array" ref="L165">IF(COUNTIF($J$6:$J$207,"?*")&lt;ROW(J165)-5,"",INDEX(J:J,SMALL(IF(J$6:J$207&lt;&gt;"",ROW(J$6:J$207)),ROWS(J$6:J165))))</f>
        <v/>
      </c>
      <c r="M165" s="43" t="str">
        <f t="array" ref="M165">IF(COUNTIF($J$6:$J$207,"?*")&lt;ROW(K165)-5,"",INDEX(K:K,SMALL(IF(K$6:K$207&lt;&gt;"",ROW(K$6:K$207)),ROWS(K$6:K165))))</f>
        <v/>
      </c>
    </row>
    <row r="166" spans="10:13" x14ac:dyDescent="0.25">
      <c r="J166" s="9" t="str">
        <f>IF(AND('Covered Services'!Q170&lt;&gt;1,'Covered Services'!E170="OutPt, IN-Office",'Covered Services'!B170&gt;0),'Covered Services'!B170,"")</f>
        <v/>
      </c>
      <c r="K166" s="76" t="str">
        <f>IF(J166="","",'Covered Services'!D170)</f>
        <v/>
      </c>
      <c r="L166" s="43" t="str">
        <f t="array" ref="L166">IF(COUNTIF($J$6:$J$207,"?*")&lt;ROW(J166)-5,"",INDEX(J:J,SMALL(IF(J$6:J$207&lt;&gt;"",ROW(J$6:J$207)),ROWS(J$6:J166))))</f>
        <v/>
      </c>
      <c r="M166" s="43" t="str">
        <f t="array" ref="M166">IF(COUNTIF($J$6:$J$207,"?*")&lt;ROW(K166)-5,"",INDEX(K:K,SMALL(IF(K$6:K$207&lt;&gt;"",ROW(K$6:K$207)),ROWS(K$6:K166))))</f>
        <v/>
      </c>
    </row>
    <row r="167" spans="10:13" x14ac:dyDescent="0.25">
      <c r="J167" s="9" t="str">
        <f>IF(AND('Covered Services'!Q171&lt;&gt;1,'Covered Services'!E171="OutPt, IN-Office",'Covered Services'!B171&gt;0),'Covered Services'!B171,"")</f>
        <v/>
      </c>
      <c r="K167" s="76" t="str">
        <f>IF(J167="","",'Covered Services'!D171)</f>
        <v/>
      </c>
      <c r="L167" s="43" t="str">
        <f t="array" ref="L167">IF(COUNTIF($J$6:$J$207,"?*")&lt;ROW(J167)-5,"",INDEX(J:J,SMALL(IF(J$6:J$207&lt;&gt;"",ROW(J$6:J$207)),ROWS(J$6:J167))))</f>
        <v/>
      </c>
      <c r="M167" s="43" t="str">
        <f t="array" ref="M167">IF(COUNTIF($J$6:$J$207,"?*")&lt;ROW(K167)-5,"",INDEX(K:K,SMALL(IF(K$6:K$207&lt;&gt;"",ROW(K$6:K$207)),ROWS(K$6:K167))))</f>
        <v/>
      </c>
    </row>
    <row r="168" spans="10:13" x14ac:dyDescent="0.25">
      <c r="J168" s="9" t="str">
        <f>IF(AND('Covered Services'!Q172&lt;&gt;1,'Covered Services'!E172="OutPt, IN-Office",'Covered Services'!B172&gt;0),'Covered Services'!B172,"")</f>
        <v/>
      </c>
      <c r="K168" s="76" t="str">
        <f>IF(J168="","",'Covered Services'!D172)</f>
        <v/>
      </c>
      <c r="L168" s="43" t="str">
        <f t="array" ref="L168">IF(COUNTIF($J$6:$J$207,"?*")&lt;ROW(J168)-5,"",INDEX(J:J,SMALL(IF(J$6:J$207&lt;&gt;"",ROW(J$6:J$207)),ROWS(J$6:J168))))</f>
        <v/>
      </c>
      <c r="M168" s="43" t="str">
        <f t="array" ref="M168">IF(COUNTIF($J$6:$J$207,"?*")&lt;ROW(K168)-5,"",INDEX(K:K,SMALL(IF(K$6:K$207&lt;&gt;"",ROW(K$6:K$207)),ROWS(K$6:K168))))</f>
        <v/>
      </c>
    </row>
    <row r="169" spans="10:13" x14ac:dyDescent="0.25">
      <c r="J169" s="9" t="str">
        <f>IF(AND('Covered Services'!Q173&lt;&gt;1,'Covered Services'!E173="OutPt, IN-Office",'Covered Services'!B173&gt;0),'Covered Services'!B173,"")</f>
        <v/>
      </c>
      <c r="K169" s="76" t="str">
        <f>IF(J169="","",'Covered Services'!D173)</f>
        <v/>
      </c>
      <c r="L169" s="43" t="str">
        <f t="array" ref="L169">IF(COUNTIF($J$6:$J$207,"?*")&lt;ROW(J169)-5,"",INDEX(J:J,SMALL(IF(J$6:J$207&lt;&gt;"",ROW(J$6:J$207)),ROWS(J$6:J169))))</f>
        <v/>
      </c>
      <c r="M169" s="43" t="str">
        <f t="array" ref="M169">IF(COUNTIF($J$6:$J$207,"?*")&lt;ROW(K169)-5,"",INDEX(K:K,SMALL(IF(K$6:K$207&lt;&gt;"",ROW(K$6:K$207)),ROWS(K$6:K169))))</f>
        <v/>
      </c>
    </row>
    <row r="170" spans="10:13" x14ac:dyDescent="0.25">
      <c r="J170" s="9" t="str">
        <f>IF(AND('Covered Services'!Q174&lt;&gt;1,'Covered Services'!E174="OutPt, IN-Office",'Covered Services'!B174&gt;0),'Covered Services'!B174,"")</f>
        <v/>
      </c>
      <c r="K170" s="76" t="str">
        <f>IF(J170="","",'Covered Services'!D174)</f>
        <v/>
      </c>
      <c r="L170" s="43" t="str">
        <f t="array" ref="L170">IF(COUNTIF($J$6:$J$207,"?*")&lt;ROW(J170)-5,"",INDEX(J:J,SMALL(IF(J$6:J$207&lt;&gt;"",ROW(J$6:J$207)),ROWS(J$6:J170))))</f>
        <v/>
      </c>
      <c r="M170" s="43" t="str">
        <f t="array" ref="M170">IF(COUNTIF($J$6:$J$207,"?*")&lt;ROW(K170)-5,"",INDEX(K:K,SMALL(IF(K$6:K$207&lt;&gt;"",ROW(K$6:K$207)),ROWS(K$6:K170))))</f>
        <v/>
      </c>
    </row>
    <row r="171" spans="10:13" x14ac:dyDescent="0.25">
      <c r="J171" s="9" t="str">
        <f>IF(AND('Covered Services'!Q175&lt;&gt;1,'Covered Services'!E175="OutPt, IN-Office",'Covered Services'!B175&gt;0),'Covered Services'!B175,"")</f>
        <v/>
      </c>
      <c r="K171" s="76" t="str">
        <f>IF(J171="","",'Covered Services'!D175)</f>
        <v/>
      </c>
      <c r="L171" s="43" t="str">
        <f t="array" ref="L171">IF(COUNTIF($J$6:$J$207,"?*")&lt;ROW(J171)-5,"",INDEX(J:J,SMALL(IF(J$6:J$207&lt;&gt;"",ROW(J$6:J$207)),ROWS(J$6:J171))))</f>
        <v/>
      </c>
      <c r="M171" s="43" t="str">
        <f t="array" ref="M171">IF(COUNTIF($J$6:$J$207,"?*")&lt;ROW(K171)-5,"",INDEX(K:K,SMALL(IF(K$6:K$207&lt;&gt;"",ROW(K$6:K$207)),ROWS(K$6:K171))))</f>
        <v/>
      </c>
    </row>
    <row r="172" spans="10:13" x14ac:dyDescent="0.25">
      <c r="J172" s="9" t="str">
        <f>IF(AND('Covered Services'!Q176&lt;&gt;1,'Covered Services'!E176="OutPt, IN-Office",'Covered Services'!B176&gt;0),'Covered Services'!B176,"")</f>
        <v/>
      </c>
      <c r="K172" s="76" t="str">
        <f>IF(J172="","",'Covered Services'!D176)</f>
        <v/>
      </c>
      <c r="L172" s="43" t="str">
        <f t="array" ref="L172">IF(COUNTIF($J$6:$J$207,"?*")&lt;ROW(J172)-5,"",INDEX(J:J,SMALL(IF(J$6:J$207&lt;&gt;"",ROW(J$6:J$207)),ROWS(J$6:J172))))</f>
        <v/>
      </c>
      <c r="M172" s="43" t="str">
        <f t="array" ref="M172">IF(COUNTIF($J$6:$J$207,"?*")&lt;ROW(K172)-5,"",INDEX(K:K,SMALL(IF(K$6:K$207&lt;&gt;"",ROW(K$6:K$207)),ROWS(K$6:K172))))</f>
        <v/>
      </c>
    </row>
    <row r="173" spans="10:13" x14ac:dyDescent="0.25">
      <c r="J173" s="9" t="str">
        <f>IF(AND('Covered Services'!Q177&lt;&gt;1,'Covered Services'!E177="OutPt, IN-Office",'Covered Services'!B177&gt;0),'Covered Services'!B177,"")</f>
        <v/>
      </c>
      <c r="K173" s="76" t="str">
        <f>IF(J173="","",'Covered Services'!D177)</f>
        <v/>
      </c>
      <c r="L173" s="43" t="str">
        <f t="array" ref="L173">IF(COUNTIF($J$6:$J$207,"?*")&lt;ROW(J173)-5,"",INDEX(J:J,SMALL(IF(J$6:J$207&lt;&gt;"",ROW(J$6:J$207)),ROWS(J$6:J173))))</f>
        <v/>
      </c>
      <c r="M173" s="43" t="str">
        <f t="array" ref="M173">IF(COUNTIF($J$6:$J$207,"?*")&lt;ROW(K173)-5,"",INDEX(K:K,SMALL(IF(K$6:K$207&lt;&gt;"",ROW(K$6:K$207)),ROWS(K$6:K173))))</f>
        <v/>
      </c>
    </row>
    <row r="174" spans="10:13" x14ac:dyDescent="0.25">
      <c r="J174" s="9" t="str">
        <f>IF(AND('Covered Services'!Q178&lt;&gt;1,'Covered Services'!E178="OutPt, IN-Office",'Covered Services'!B178&gt;0),'Covered Services'!B178,"")</f>
        <v/>
      </c>
      <c r="K174" s="76" t="str">
        <f>IF(J174="","",'Covered Services'!D178)</f>
        <v/>
      </c>
      <c r="L174" s="43" t="str">
        <f t="array" ref="L174">IF(COUNTIF($J$6:$J$207,"?*")&lt;ROW(J174)-5,"",INDEX(J:J,SMALL(IF(J$6:J$207&lt;&gt;"",ROW(J$6:J$207)),ROWS(J$6:J174))))</f>
        <v/>
      </c>
      <c r="M174" s="43" t="str">
        <f t="array" ref="M174">IF(COUNTIF($J$6:$J$207,"?*")&lt;ROW(K174)-5,"",INDEX(K:K,SMALL(IF(K$6:K$207&lt;&gt;"",ROW(K$6:K$207)),ROWS(K$6:K174))))</f>
        <v/>
      </c>
    </row>
    <row r="175" spans="10:13" x14ac:dyDescent="0.25">
      <c r="J175" s="9" t="str">
        <f>IF(AND('Covered Services'!Q179&lt;&gt;1,'Covered Services'!E179="OutPt, IN-Office",'Covered Services'!B179&gt;0),'Covered Services'!B179,"")</f>
        <v/>
      </c>
      <c r="K175" s="76" t="str">
        <f>IF(J175="","",'Covered Services'!D179)</f>
        <v/>
      </c>
      <c r="L175" s="43" t="str">
        <f t="array" ref="L175">IF(COUNTIF($J$6:$J$207,"?*")&lt;ROW(J175)-5,"",INDEX(J:J,SMALL(IF(J$6:J$207&lt;&gt;"",ROW(J$6:J$207)),ROWS(J$6:J175))))</f>
        <v/>
      </c>
      <c r="M175" s="43" t="str">
        <f t="array" ref="M175">IF(COUNTIF($J$6:$J$207,"?*")&lt;ROW(K175)-5,"",INDEX(K:K,SMALL(IF(K$6:K$207&lt;&gt;"",ROW(K$6:K$207)),ROWS(K$6:K175))))</f>
        <v/>
      </c>
    </row>
    <row r="176" spans="10:13" x14ac:dyDescent="0.25">
      <c r="J176" s="9" t="str">
        <f>IF(AND('Covered Services'!Q180&lt;&gt;1,'Covered Services'!E180="OutPt, IN-Office",'Covered Services'!B180&gt;0),'Covered Services'!B180,"")</f>
        <v/>
      </c>
      <c r="K176" s="76" t="str">
        <f>IF(J176="","",'Covered Services'!D180)</f>
        <v/>
      </c>
      <c r="L176" s="43" t="str">
        <f t="array" ref="L176">IF(COUNTIF($J$6:$J$207,"?*")&lt;ROW(J176)-5,"",INDEX(J:J,SMALL(IF(J$6:J$207&lt;&gt;"",ROW(J$6:J$207)),ROWS(J$6:J176))))</f>
        <v/>
      </c>
      <c r="M176" s="43" t="str">
        <f t="array" ref="M176">IF(COUNTIF($J$6:$J$207,"?*")&lt;ROW(K176)-5,"",INDEX(K:K,SMALL(IF(K$6:K$207&lt;&gt;"",ROW(K$6:K$207)),ROWS(K$6:K176))))</f>
        <v/>
      </c>
    </row>
    <row r="177" spans="10:13" x14ac:dyDescent="0.25">
      <c r="J177" s="9" t="str">
        <f>IF(AND('Covered Services'!Q181&lt;&gt;1,'Covered Services'!E181="OutPt, IN-Office",'Covered Services'!B181&gt;0),'Covered Services'!B181,"")</f>
        <v/>
      </c>
      <c r="K177" s="76" t="str">
        <f>IF(J177="","",'Covered Services'!D181)</f>
        <v/>
      </c>
      <c r="L177" s="43" t="str">
        <f t="array" ref="L177">IF(COUNTIF($J$6:$J$207,"?*")&lt;ROW(J177)-5,"",INDEX(J:J,SMALL(IF(J$6:J$207&lt;&gt;"",ROW(J$6:J$207)),ROWS(J$6:J177))))</f>
        <v/>
      </c>
      <c r="M177" s="43" t="str">
        <f t="array" ref="M177">IF(COUNTIF($J$6:$J$207,"?*")&lt;ROW(K177)-5,"",INDEX(K:K,SMALL(IF(K$6:K$207&lt;&gt;"",ROW(K$6:K$207)),ROWS(K$6:K177))))</f>
        <v/>
      </c>
    </row>
    <row r="178" spans="10:13" x14ac:dyDescent="0.25">
      <c r="J178" s="9" t="str">
        <f>IF(AND('Covered Services'!Q182&lt;&gt;1,'Covered Services'!E182="OutPt, IN-Office",'Covered Services'!B182&gt;0),'Covered Services'!B182,"")</f>
        <v/>
      </c>
      <c r="K178" s="76" t="str">
        <f>IF(J178="","",'Covered Services'!D182)</f>
        <v/>
      </c>
      <c r="L178" s="43" t="str">
        <f t="array" ref="L178">IF(COUNTIF($J$6:$J$207,"?*")&lt;ROW(J178)-5,"",INDEX(J:J,SMALL(IF(J$6:J$207&lt;&gt;"",ROW(J$6:J$207)),ROWS(J$6:J178))))</f>
        <v/>
      </c>
      <c r="M178" s="43" t="str">
        <f t="array" ref="M178">IF(COUNTIF($J$6:$J$207,"?*")&lt;ROW(K178)-5,"",INDEX(K:K,SMALL(IF(K$6:K$207&lt;&gt;"",ROW(K$6:K$207)),ROWS(K$6:K178))))</f>
        <v/>
      </c>
    </row>
    <row r="179" spans="10:13" x14ac:dyDescent="0.25">
      <c r="J179" s="9" t="str">
        <f>IF(AND('Covered Services'!Q183&lt;&gt;1,'Covered Services'!E183="OutPt, IN-Office",'Covered Services'!B183&gt;0),'Covered Services'!B183,"")</f>
        <v/>
      </c>
      <c r="K179" s="76" t="str">
        <f>IF(J179="","",'Covered Services'!D183)</f>
        <v/>
      </c>
      <c r="L179" s="43" t="str">
        <f t="array" ref="L179">IF(COUNTIF($J$6:$J$207,"?*")&lt;ROW(J179)-5,"",INDEX(J:J,SMALL(IF(J$6:J$207&lt;&gt;"",ROW(J$6:J$207)),ROWS(J$6:J179))))</f>
        <v/>
      </c>
      <c r="M179" s="43" t="str">
        <f t="array" ref="M179">IF(COUNTIF($J$6:$J$207,"?*")&lt;ROW(K179)-5,"",INDEX(K:K,SMALL(IF(K$6:K$207&lt;&gt;"",ROW(K$6:K$207)),ROWS(K$6:K179))))</f>
        <v/>
      </c>
    </row>
    <row r="180" spans="10:13" x14ac:dyDescent="0.25">
      <c r="J180" s="9" t="str">
        <f>IF(AND('Covered Services'!Q184&lt;&gt;1,'Covered Services'!E184="OutPt, IN-Office",'Covered Services'!B184&gt;0),'Covered Services'!B184,"")</f>
        <v/>
      </c>
      <c r="K180" s="76" t="str">
        <f>IF(J180="","",'Covered Services'!D184)</f>
        <v/>
      </c>
      <c r="L180" s="43" t="str">
        <f t="array" ref="L180">IF(COUNTIF($J$6:$J$207,"?*")&lt;ROW(J180)-5,"",INDEX(J:J,SMALL(IF(J$6:J$207&lt;&gt;"",ROW(J$6:J$207)),ROWS(J$6:J180))))</f>
        <v/>
      </c>
      <c r="M180" s="43" t="str">
        <f t="array" ref="M180">IF(COUNTIF($J$6:$J$207,"?*")&lt;ROW(K180)-5,"",INDEX(K:K,SMALL(IF(K$6:K$207&lt;&gt;"",ROW(K$6:K$207)),ROWS(K$6:K180))))</f>
        <v/>
      </c>
    </row>
    <row r="181" spans="10:13" x14ac:dyDescent="0.25">
      <c r="J181" s="9" t="str">
        <f>IF(AND('Covered Services'!Q185&lt;&gt;1,'Covered Services'!E185="OutPt, IN-Office",'Covered Services'!B185&gt;0),'Covered Services'!B185,"")</f>
        <v/>
      </c>
      <c r="K181" s="76" t="str">
        <f>IF(J181="","",'Covered Services'!D185)</f>
        <v/>
      </c>
      <c r="L181" s="43" t="str">
        <f t="array" ref="L181">IF(COUNTIF($J$6:$J$207,"?*")&lt;ROW(J181)-5,"",INDEX(J:J,SMALL(IF(J$6:J$207&lt;&gt;"",ROW(J$6:J$207)),ROWS(J$6:J181))))</f>
        <v/>
      </c>
      <c r="M181" s="43" t="str">
        <f t="array" ref="M181">IF(COUNTIF($J$6:$J$207,"?*")&lt;ROW(K181)-5,"",INDEX(K:K,SMALL(IF(K$6:K$207&lt;&gt;"",ROW(K$6:K$207)),ROWS(K$6:K181))))</f>
        <v/>
      </c>
    </row>
    <row r="182" spans="10:13" x14ac:dyDescent="0.25">
      <c r="J182" s="9" t="str">
        <f>IF(AND('Covered Services'!Q186&lt;&gt;1,'Covered Services'!E186="OutPt, IN-Office",'Covered Services'!B186&gt;0),'Covered Services'!B186,"")</f>
        <v/>
      </c>
      <c r="K182" s="76" t="str">
        <f>IF(J182="","",'Covered Services'!D186)</f>
        <v/>
      </c>
      <c r="L182" s="43" t="str">
        <f t="array" ref="L182">IF(COUNTIF($J$6:$J$207,"?*")&lt;ROW(J182)-5,"",INDEX(J:J,SMALL(IF(J$6:J$207&lt;&gt;"",ROW(J$6:J$207)),ROWS(J$6:J182))))</f>
        <v/>
      </c>
      <c r="M182" s="43" t="str">
        <f t="array" ref="M182">IF(COUNTIF($J$6:$J$207,"?*")&lt;ROW(K182)-5,"",INDEX(K:K,SMALL(IF(K$6:K$207&lt;&gt;"",ROW(K$6:K$207)),ROWS(K$6:K182))))</f>
        <v/>
      </c>
    </row>
    <row r="183" spans="10:13" x14ac:dyDescent="0.25">
      <c r="J183" s="9" t="str">
        <f>IF(AND('Covered Services'!Q187&lt;&gt;1,'Covered Services'!E187="OutPt, IN-Office",'Covered Services'!B187&gt;0),'Covered Services'!B187,"")</f>
        <v/>
      </c>
      <c r="K183" s="76" t="str">
        <f>IF(J183="","",'Covered Services'!D187)</f>
        <v/>
      </c>
      <c r="L183" s="43" t="str">
        <f t="array" ref="L183">IF(COUNTIF($J$6:$J$207,"?*")&lt;ROW(J183)-5,"",INDEX(J:J,SMALL(IF(J$6:J$207&lt;&gt;"",ROW(J$6:J$207)),ROWS(J$6:J183))))</f>
        <v/>
      </c>
      <c r="M183" s="43" t="str">
        <f t="array" ref="M183">IF(COUNTIF($J$6:$J$207,"?*")&lt;ROW(K183)-5,"",INDEX(K:K,SMALL(IF(K$6:K$207&lt;&gt;"",ROW(K$6:K$207)),ROWS(K$6:K183))))</f>
        <v/>
      </c>
    </row>
    <row r="184" spans="10:13" x14ac:dyDescent="0.25">
      <c r="J184" s="9" t="str">
        <f>IF(AND('Covered Services'!Q188&lt;&gt;1,'Covered Services'!E188="OutPt, IN-Office",'Covered Services'!B188&gt;0),'Covered Services'!B188,"")</f>
        <v/>
      </c>
      <c r="K184" s="76" t="str">
        <f>IF(J184="","",'Covered Services'!D188)</f>
        <v/>
      </c>
      <c r="L184" s="43" t="str">
        <f t="array" ref="L184">IF(COUNTIF($J$6:$J$207,"?*")&lt;ROW(J184)-5,"",INDEX(J:J,SMALL(IF(J$6:J$207&lt;&gt;"",ROW(J$6:J$207)),ROWS(J$6:J184))))</f>
        <v/>
      </c>
      <c r="M184" s="43" t="str">
        <f t="array" ref="M184">IF(COUNTIF($J$6:$J$207,"?*")&lt;ROW(K184)-5,"",INDEX(K:K,SMALL(IF(K$6:K$207&lt;&gt;"",ROW(K$6:K$207)),ROWS(K$6:K184))))</f>
        <v/>
      </c>
    </row>
    <row r="185" spans="10:13" x14ac:dyDescent="0.25">
      <c r="J185" s="9" t="str">
        <f>IF(AND('Covered Services'!Q189&lt;&gt;1,'Covered Services'!E189="OutPt, IN-Office",'Covered Services'!B189&gt;0),'Covered Services'!B189,"")</f>
        <v/>
      </c>
      <c r="K185" s="76" t="str">
        <f>IF(J185="","",'Covered Services'!D189)</f>
        <v/>
      </c>
      <c r="L185" s="43" t="str">
        <f t="array" ref="L185">IF(COUNTIF($J$6:$J$207,"?*")&lt;ROW(J185)-5,"",INDEX(J:J,SMALL(IF(J$6:J$207&lt;&gt;"",ROW(J$6:J$207)),ROWS(J$6:J185))))</f>
        <v/>
      </c>
      <c r="M185" s="43" t="str">
        <f t="array" ref="M185">IF(COUNTIF($J$6:$J$207,"?*")&lt;ROW(K185)-5,"",INDEX(K:K,SMALL(IF(K$6:K$207&lt;&gt;"",ROW(K$6:K$207)),ROWS(K$6:K185))))</f>
        <v/>
      </c>
    </row>
    <row r="186" spans="10:13" x14ac:dyDescent="0.25">
      <c r="J186" s="9" t="str">
        <f>IF(AND('Covered Services'!Q190&lt;&gt;1,'Covered Services'!E190="OutPt, IN-Office",'Covered Services'!B190&gt;0),'Covered Services'!B190,"")</f>
        <v/>
      </c>
      <c r="K186" s="76" t="str">
        <f>IF(J186="","",'Covered Services'!D190)</f>
        <v/>
      </c>
      <c r="L186" s="43" t="str">
        <f t="array" ref="L186">IF(COUNTIF($J$6:$J$207,"?*")&lt;ROW(J186)-5,"",INDEX(J:J,SMALL(IF(J$6:J$207&lt;&gt;"",ROW(J$6:J$207)),ROWS(J$6:J186))))</f>
        <v/>
      </c>
      <c r="M186" s="43" t="str">
        <f t="array" ref="M186">IF(COUNTIF($J$6:$J$207,"?*")&lt;ROW(K186)-5,"",INDEX(K:K,SMALL(IF(K$6:K$207&lt;&gt;"",ROW(K$6:K$207)),ROWS(K$6:K186))))</f>
        <v/>
      </c>
    </row>
    <row r="187" spans="10:13" x14ac:dyDescent="0.25">
      <c r="J187" s="9" t="str">
        <f>IF(AND('Covered Services'!Q191&lt;&gt;1,'Covered Services'!E191="OutPt, IN-Office",'Covered Services'!B191&gt;0),'Covered Services'!B191,"")</f>
        <v/>
      </c>
      <c r="K187" s="76" t="str">
        <f>IF(J187="","",'Covered Services'!D191)</f>
        <v/>
      </c>
      <c r="L187" s="43" t="str">
        <f t="array" ref="L187">IF(COUNTIF($J$6:$J$207,"?*")&lt;ROW(J187)-5,"",INDEX(J:J,SMALL(IF(J$6:J$207&lt;&gt;"",ROW(J$6:J$207)),ROWS(J$6:J187))))</f>
        <v/>
      </c>
      <c r="M187" s="43" t="str">
        <f t="array" ref="M187">IF(COUNTIF($J$6:$J$207,"?*")&lt;ROW(K187)-5,"",INDEX(K:K,SMALL(IF(K$6:K$207&lt;&gt;"",ROW(K$6:K$207)),ROWS(K$6:K187))))</f>
        <v/>
      </c>
    </row>
    <row r="188" spans="10:13" x14ac:dyDescent="0.25">
      <c r="J188" s="9" t="str">
        <f>IF(AND('Covered Services'!Q192&lt;&gt;1,'Covered Services'!E192="OutPt, IN-Office",'Covered Services'!B192&gt;0),'Covered Services'!B192,"")</f>
        <v/>
      </c>
      <c r="K188" s="76" t="str">
        <f>IF(J188="","",'Covered Services'!D192)</f>
        <v/>
      </c>
      <c r="L188" s="43" t="str">
        <f t="array" ref="L188">IF(COUNTIF($J$6:$J$207,"?*")&lt;ROW(J188)-5,"",INDEX(J:J,SMALL(IF(J$6:J$207&lt;&gt;"",ROW(J$6:J$207)),ROWS(J$6:J188))))</f>
        <v/>
      </c>
      <c r="M188" s="43" t="str">
        <f t="array" ref="M188">IF(COUNTIF($J$6:$J$207,"?*")&lt;ROW(K188)-5,"",INDEX(K:K,SMALL(IF(K$6:K$207&lt;&gt;"",ROW(K$6:K$207)),ROWS(K$6:K188))))</f>
        <v/>
      </c>
    </row>
    <row r="189" spans="10:13" x14ac:dyDescent="0.25">
      <c r="J189" s="9" t="str">
        <f>IF(AND('Covered Services'!Q193&lt;&gt;1,'Covered Services'!E193="OutPt, IN-Office",'Covered Services'!B193&gt;0),'Covered Services'!B193,"")</f>
        <v/>
      </c>
      <c r="K189" s="76" t="str">
        <f>IF(J189="","",'Covered Services'!D193)</f>
        <v/>
      </c>
      <c r="L189" s="43" t="str">
        <f t="array" ref="L189">IF(COUNTIF($J$6:$J$207,"?*")&lt;ROW(J189)-5,"",INDEX(J:J,SMALL(IF(J$6:J$207&lt;&gt;"",ROW(J$6:J$207)),ROWS(J$6:J189))))</f>
        <v/>
      </c>
      <c r="M189" s="43" t="str">
        <f t="array" ref="M189">IF(COUNTIF($J$6:$J$207,"?*")&lt;ROW(K189)-5,"",INDEX(K:K,SMALL(IF(K$6:K$207&lt;&gt;"",ROW(K$6:K$207)),ROWS(K$6:K189))))</f>
        <v/>
      </c>
    </row>
    <row r="190" spans="10:13" x14ac:dyDescent="0.25">
      <c r="J190" s="9" t="str">
        <f>IF(AND('Covered Services'!Q194&lt;&gt;1,'Covered Services'!E194="OutPt, IN-Office",'Covered Services'!B194&gt;0),'Covered Services'!B194,"")</f>
        <v/>
      </c>
      <c r="K190" s="76" t="str">
        <f>IF(J190="","",'Covered Services'!D194)</f>
        <v/>
      </c>
      <c r="L190" s="43" t="str">
        <f t="array" ref="L190">IF(COUNTIF($J$6:$J$207,"?*")&lt;ROW(J190)-5,"",INDEX(J:J,SMALL(IF(J$6:J$207&lt;&gt;"",ROW(J$6:J$207)),ROWS(J$6:J190))))</f>
        <v/>
      </c>
      <c r="M190" s="43" t="str">
        <f t="array" ref="M190">IF(COUNTIF($J$6:$J$207,"?*")&lt;ROW(K190)-5,"",INDEX(K:K,SMALL(IF(K$6:K$207&lt;&gt;"",ROW(K$6:K$207)),ROWS(K$6:K190))))</f>
        <v/>
      </c>
    </row>
    <row r="191" spans="10:13" x14ac:dyDescent="0.25">
      <c r="J191" s="9" t="str">
        <f>IF(AND('Covered Services'!Q195&lt;&gt;1,'Covered Services'!E195="OutPt, IN-Office",'Covered Services'!B195&gt;0),'Covered Services'!B195,"")</f>
        <v/>
      </c>
      <c r="K191" s="76" t="str">
        <f>IF(J191="","",'Covered Services'!D195)</f>
        <v/>
      </c>
      <c r="L191" s="43" t="str">
        <f t="array" ref="L191">IF(COUNTIF($J$6:$J$207,"?*")&lt;ROW(J191)-5,"",INDEX(J:J,SMALL(IF(J$6:J$207&lt;&gt;"",ROW(J$6:J$207)),ROWS(J$6:J191))))</f>
        <v/>
      </c>
      <c r="M191" s="43" t="str">
        <f t="array" ref="M191">IF(COUNTIF($J$6:$J$207,"?*")&lt;ROW(K191)-5,"",INDEX(K:K,SMALL(IF(K$6:K$207&lt;&gt;"",ROW(K$6:K$207)),ROWS(K$6:K191))))</f>
        <v/>
      </c>
    </row>
    <row r="192" spans="10:13" x14ac:dyDescent="0.25">
      <c r="J192" s="9" t="str">
        <f>IF(AND('Covered Services'!Q196&lt;&gt;1,'Covered Services'!E196="OutPt, IN-Office",'Covered Services'!B196&gt;0),'Covered Services'!B196,"")</f>
        <v/>
      </c>
      <c r="K192" s="76" t="str">
        <f>IF(J192="","",'Covered Services'!D196)</f>
        <v/>
      </c>
      <c r="L192" s="43" t="str">
        <f t="array" ref="L192">IF(COUNTIF($J$6:$J$207,"?*")&lt;ROW(J192)-5,"",INDEX(J:J,SMALL(IF(J$6:J$207&lt;&gt;"",ROW(J$6:J$207)),ROWS(J$6:J192))))</f>
        <v/>
      </c>
      <c r="M192" s="43" t="str">
        <f t="array" ref="M192">IF(COUNTIF($J$6:$J$207,"?*")&lt;ROW(K192)-5,"",INDEX(K:K,SMALL(IF(K$6:K$207&lt;&gt;"",ROW(K$6:K$207)),ROWS(K$6:K192))))</f>
        <v/>
      </c>
    </row>
    <row r="193" spans="10:13" x14ac:dyDescent="0.25">
      <c r="J193" s="9" t="str">
        <f>IF(AND('Covered Services'!Q197&lt;&gt;1,'Covered Services'!E197="OutPt, IN-Office",'Covered Services'!B197&gt;0),'Covered Services'!B197,"")</f>
        <v/>
      </c>
      <c r="K193" s="76" t="str">
        <f>IF(J193="","",'Covered Services'!D197)</f>
        <v/>
      </c>
      <c r="L193" s="43" t="str">
        <f t="array" ref="L193">IF(COUNTIF($J$6:$J$207,"?*")&lt;ROW(J193)-5,"",INDEX(J:J,SMALL(IF(J$6:J$207&lt;&gt;"",ROW(J$6:J$207)),ROWS(J$6:J193))))</f>
        <v/>
      </c>
      <c r="M193" s="43" t="str">
        <f t="array" ref="M193">IF(COUNTIF($J$6:$J$207,"?*")&lt;ROW(K193)-5,"",INDEX(K:K,SMALL(IF(K$6:K$207&lt;&gt;"",ROW(K$6:K$207)),ROWS(K$6:K193))))</f>
        <v/>
      </c>
    </row>
    <row r="194" spans="10:13" x14ac:dyDescent="0.25">
      <c r="J194" s="9" t="str">
        <f>IF(AND('Covered Services'!Q198&lt;&gt;1,'Covered Services'!E198="OutPt, IN-Office",'Covered Services'!B198&gt;0),'Covered Services'!B198,"")</f>
        <v/>
      </c>
      <c r="K194" s="76" t="str">
        <f>IF(J194="","",'Covered Services'!D198)</f>
        <v/>
      </c>
      <c r="L194" s="43" t="str">
        <f t="array" ref="L194">IF(COUNTIF($J$6:$J$207,"?*")&lt;ROW(J194)-5,"",INDEX(J:J,SMALL(IF(J$6:J$207&lt;&gt;"",ROW(J$6:J$207)),ROWS(J$6:J194))))</f>
        <v/>
      </c>
      <c r="M194" s="43" t="str">
        <f t="array" ref="M194">IF(COUNTIF($J$6:$J$207,"?*")&lt;ROW(K194)-5,"",INDEX(K:K,SMALL(IF(K$6:K$207&lt;&gt;"",ROW(K$6:K$207)),ROWS(K$6:K194))))</f>
        <v/>
      </c>
    </row>
    <row r="195" spans="10:13" x14ac:dyDescent="0.25">
      <c r="J195" s="9" t="str">
        <f>IF(AND('Covered Services'!Q199&lt;&gt;1,'Covered Services'!E199="OutPt, IN-Office",'Covered Services'!B199&gt;0),'Covered Services'!B199,"")</f>
        <v/>
      </c>
      <c r="K195" s="76" t="str">
        <f>IF(J195="","",'Covered Services'!D199)</f>
        <v/>
      </c>
      <c r="L195" s="43" t="str">
        <f t="array" ref="L195">IF(COUNTIF($J$6:$J$207,"?*")&lt;ROW(J195)-5,"",INDEX(J:J,SMALL(IF(J$6:J$207&lt;&gt;"",ROW(J$6:J$207)),ROWS(J$6:J195))))</f>
        <v/>
      </c>
      <c r="M195" s="43" t="str">
        <f t="array" ref="M195">IF(COUNTIF($J$6:$J$207,"?*")&lt;ROW(K195)-5,"",INDEX(K:K,SMALL(IF(K$6:K$207&lt;&gt;"",ROW(K$6:K$207)),ROWS(K$6:K195))))</f>
        <v/>
      </c>
    </row>
    <row r="196" spans="10:13" x14ac:dyDescent="0.25">
      <c r="J196" s="9" t="str">
        <f>IF(AND('Covered Services'!Q200&lt;&gt;1,'Covered Services'!E200="OutPt, IN-Office",'Covered Services'!B200&gt;0),'Covered Services'!B200,"")</f>
        <v/>
      </c>
      <c r="K196" s="76" t="str">
        <f>IF(J196="","",'Covered Services'!D200)</f>
        <v/>
      </c>
      <c r="L196" s="43" t="str">
        <f t="array" ref="L196">IF(COUNTIF($J$6:$J$207,"?*")&lt;ROW(J196)-5,"",INDEX(J:J,SMALL(IF(J$6:J$207&lt;&gt;"",ROW(J$6:J$207)),ROWS(J$6:J196))))</f>
        <v/>
      </c>
      <c r="M196" s="43" t="str">
        <f t="array" ref="M196">IF(COUNTIF($J$6:$J$207,"?*")&lt;ROW(K196)-5,"",INDEX(K:K,SMALL(IF(K$6:K$207&lt;&gt;"",ROW(K$6:K$207)),ROWS(K$6:K196))))</f>
        <v/>
      </c>
    </row>
    <row r="197" spans="10:13" x14ac:dyDescent="0.25">
      <c r="J197" s="9" t="str">
        <f>IF(AND('Covered Services'!Q201&lt;&gt;1,'Covered Services'!E201="OutPt, IN-Office",'Covered Services'!B201&gt;0),'Covered Services'!B201,"")</f>
        <v/>
      </c>
      <c r="K197" s="76" t="str">
        <f>IF(J197="","",'Covered Services'!D201)</f>
        <v/>
      </c>
      <c r="L197" s="43" t="str">
        <f t="array" ref="L197">IF(COUNTIF($J$6:$J$207,"?*")&lt;ROW(J197)-5,"",INDEX(J:J,SMALL(IF(J$6:J$207&lt;&gt;"",ROW(J$6:J$207)),ROWS(J$6:J197))))</f>
        <v/>
      </c>
      <c r="M197" s="43" t="str">
        <f t="array" ref="M197">IF(COUNTIF($J$6:$J$207,"?*")&lt;ROW(K197)-5,"",INDEX(K:K,SMALL(IF(K$6:K$207&lt;&gt;"",ROW(K$6:K$207)),ROWS(K$6:K197))))</f>
        <v/>
      </c>
    </row>
    <row r="198" spans="10:13" x14ac:dyDescent="0.25">
      <c r="J198" s="9" t="str">
        <f>IF(AND('Covered Services'!Q202&lt;&gt;1,'Covered Services'!E202="OutPt, IN-Office",'Covered Services'!B202&gt;0),'Covered Services'!B202,"")</f>
        <v/>
      </c>
      <c r="K198" s="76" t="str">
        <f>IF(J198="","",'Covered Services'!D202)</f>
        <v/>
      </c>
      <c r="L198" s="43" t="str">
        <f t="array" ref="L198">IF(COUNTIF($J$6:$J$207,"?*")&lt;ROW(J198)-5,"",INDEX(J:J,SMALL(IF(J$6:J$207&lt;&gt;"",ROW(J$6:J$207)),ROWS(J$6:J198))))</f>
        <v/>
      </c>
      <c r="M198" s="43" t="str">
        <f t="array" ref="M198">IF(COUNTIF($J$6:$J$207,"?*")&lt;ROW(K198)-5,"",INDEX(K:K,SMALL(IF(K$6:K$207&lt;&gt;"",ROW(K$6:K$207)),ROWS(K$6:K198))))</f>
        <v/>
      </c>
    </row>
    <row r="199" spans="10:13" x14ac:dyDescent="0.25">
      <c r="J199" s="9" t="str">
        <f>IF(AND('Covered Services'!Q203&lt;&gt;1,'Covered Services'!E203="OutPt, IN-Office",'Covered Services'!B203&gt;0),'Covered Services'!B203,"")</f>
        <v/>
      </c>
      <c r="K199" s="76" t="str">
        <f>IF(J199="","",'Covered Services'!D203)</f>
        <v/>
      </c>
      <c r="L199" s="43" t="str">
        <f t="array" ref="L199">IF(COUNTIF($J$6:$J$207,"?*")&lt;ROW(J199)-5,"",INDEX(J:J,SMALL(IF(J$6:J$207&lt;&gt;"",ROW(J$6:J$207)),ROWS(J$6:J199))))</f>
        <v/>
      </c>
      <c r="M199" s="43" t="str">
        <f t="array" ref="M199">IF(COUNTIF($J$6:$J$207,"?*")&lt;ROW(K199)-5,"",INDEX(K:K,SMALL(IF(K$6:K$207&lt;&gt;"",ROW(K$6:K$207)),ROWS(K$6:K199))))</f>
        <v/>
      </c>
    </row>
    <row r="200" spans="10:13" x14ac:dyDescent="0.25">
      <c r="J200" s="9" t="str">
        <f>IF(AND('Covered Services'!Q204&lt;&gt;1,'Covered Services'!E204="OutPt, IN-Office",'Covered Services'!B204&gt;0),'Covered Services'!B204,"")</f>
        <v/>
      </c>
      <c r="K200" s="76" t="str">
        <f>IF(J200="","",'Covered Services'!D204)</f>
        <v/>
      </c>
      <c r="L200" s="43" t="str">
        <f t="array" ref="L200">IF(COUNTIF($J$6:$J$207,"?*")&lt;ROW(J200)-5,"",INDEX(J:J,SMALL(IF(J$6:J$207&lt;&gt;"",ROW(J$6:J$207)),ROWS(J$6:J200))))</f>
        <v/>
      </c>
      <c r="M200" s="43" t="str">
        <f t="array" ref="M200">IF(COUNTIF($J$6:$J$207,"?*")&lt;ROW(K200)-5,"",INDEX(K:K,SMALL(IF(K$6:K$207&lt;&gt;"",ROW(K$6:K$207)),ROWS(K$6:K200))))</f>
        <v/>
      </c>
    </row>
    <row r="201" spans="10:13" x14ac:dyDescent="0.25">
      <c r="J201" s="9" t="str">
        <f>IF(AND('Covered Services'!Q205&lt;&gt;1,'Covered Services'!E205="OutPt, IN-Office",'Covered Services'!B205&gt;0),'Covered Services'!B205,"")</f>
        <v/>
      </c>
      <c r="K201" s="76" t="str">
        <f>IF(J201="","",'Covered Services'!D205)</f>
        <v/>
      </c>
      <c r="L201" s="43" t="str">
        <f t="array" ref="L201">IF(COUNTIF($J$6:$J$207,"?*")&lt;ROW(J201)-5,"",INDEX(J:J,SMALL(IF(J$6:J$207&lt;&gt;"",ROW(J$6:J$207)),ROWS(J$6:J201))))</f>
        <v/>
      </c>
      <c r="M201" s="43" t="str">
        <f t="array" ref="M201">IF(COUNTIF($J$6:$J$207,"?*")&lt;ROW(K201)-5,"",INDEX(K:K,SMALL(IF(K$6:K$207&lt;&gt;"",ROW(K$6:K$207)),ROWS(K$6:K201))))</f>
        <v/>
      </c>
    </row>
    <row r="202" spans="10:13" x14ac:dyDescent="0.25">
      <c r="J202" s="9" t="str">
        <f>IF(AND('Covered Services'!Q206&lt;&gt;1,'Covered Services'!E206="OutPt, IN-Office",'Covered Services'!B206&gt;0),'Covered Services'!B206,"")</f>
        <v/>
      </c>
      <c r="K202" s="76" t="str">
        <f>IF(J202="","",'Covered Services'!D206)</f>
        <v/>
      </c>
      <c r="L202" s="43" t="str">
        <f t="array" ref="L202">IF(COUNTIF($J$6:$J$207,"?*")&lt;ROW(J202)-5,"",INDEX(J:J,SMALL(IF(J$6:J$207&lt;&gt;"",ROW(J$6:J$207)),ROWS(J$6:J202))))</f>
        <v/>
      </c>
      <c r="M202" s="43" t="str">
        <f t="array" ref="M202">IF(COUNTIF($J$6:$J$207,"?*")&lt;ROW(K202)-5,"",INDEX(K:K,SMALL(IF(K$6:K$207&lt;&gt;"",ROW(K$6:K$207)),ROWS(K$6:K202))))</f>
        <v/>
      </c>
    </row>
    <row r="203" spans="10:13" x14ac:dyDescent="0.25">
      <c r="J203" s="9" t="str">
        <f>IF(AND('Covered Services'!Q207&lt;&gt;1,'Covered Services'!E207="OutPt, IN-Office",'Covered Services'!B207&gt;0),'Covered Services'!B207,"")</f>
        <v/>
      </c>
      <c r="K203" s="76" t="str">
        <f>IF(J203="","",'Covered Services'!D207)</f>
        <v/>
      </c>
      <c r="L203" s="43" t="str">
        <f t="array" ref="L203">IF(COUNTIF($J$6:$J$207,"?*")&lt;ROW(J203)-5,"",INDEX(J:J,SMALL(IF(J$6:J$207&lt;&gt;"",ROW(J$6:J$207)),ROWS(J$6:J203))))</f>
        <v/>
      </c>
      <c r="M203" s="43" t="str">
        <f t="array" ref="M203">IF(COUNTIF($J$6:$J$207,"?*")&lt;ROW(K203)-5,"",INDEX(K:K,SMALL(IF(K$6:K$207&lt;&gt;"",ROW(K$6:K$207)),ROWS(K$6:K203))))</f>
        <v/>
      </c>
    </row>
    <row r="204" spans="10:13" x14ac:dyDescent="0.25">
      <c r="J204" s="9" t="str">
        <f>IF(AND('Covered Services'!Q208&lt;&gt;1,'Covered Services'!E208="OutPt, IN-Office",'Covered Services'!B208&gt;0),'Covered Services'!B208,"")</f>
        <v/>
      </c>
      <c r="K204" s="76" t="str">
        <f>IF(J204="","",'Covered Services'!D208)</f>
        <v/>
      </c>
      <c r="L204" s="43" t="str">
        <f t="array" ref="L204">IF(COUNTIF($J$6:$J$207,"?*")&lt;ROW(J204)-5,"",INDEX(J:J,SMALL(IF(J$6:J$207&lt;&gt;"",ROW(J$6:J$207)),ROWS(J$6:J204))))</f>
        <v/>
      </c>
      <c r="M204" s="43" t="str">
        <f t="array" ref="M204">IF(COUNTIF($J$6:$J$207,"?*")&lt;ROW(K204)-5,"",INDEX(K:K,SMALL(IF(K$6:K$207&lt;&gt;"",ROW(K$6:K$207)),ROWS(K$6:K204))))</f>
        <v/>
      </c>
    </row>
    <row r="205" spans="10:13" x14ac:dyDescent="0.25">
      <c r="J205" s="9" t="str">
        <f>IF(AND('Covered Services'!Q209&lt;&gt;1,'Covered Services'!E209="OutPt, IN-Office",'Covered Services'!B209&gt;0),'Covered Services'!B209,"")</f>
        <v/>
      </c>
      <c r="K205" s="76" t="str">
        <f>IF(J205="","",'Covered Services'!D209)</f>
        <v/>
      </c>
      <c r="L205" s="43" t="str">
        <f t="array" ref="L205">IF(COUNTIF($J$6:$J$207,"?*")&lt;ROW(J205)-5,"",INDEX(J:J,SMALL(IF(J$6:J$207&lt;&gt;"",ROW(J$6:J$207)),ROWS(J$6:J205))))</f>
        <v/>
      </c>
      <c r="M205" s="43" t="str">
        <f t="array" ref="M205">IF(COUNTIF($J$6:$J$207,"?*")&lt;ROW(K205)-5,"",INDEX(K:K,SMALL(IF(K$6:K$207&lt;&gt;"",ROW(K$6:K$207)),ROWS(K$6:K205))))</f>
        <v/>
      </c>
    </row>
    <row r="206" spans="10:13" x14ac:dyDescent="0.25">
      <c r="J206" s="9" t="str">
        <f>IF(AND('Covered Services'!Q210&lt;&gt;1,'Covered Services'!E210="OutPt, IN-Office",'Covered Services'!B210&gt;0),'Covered Services'!B210,"")</f>
        <v/>
      </c>
      <c r="K206" s="76" t="str">
        <f>IF(J206="","",'Covered Services'!D210)</f>
        <v/>
      </c>
      <c r="L206" s="43" t="str">
        <f t="array" ref="L206">IF(COUNTIF($J$6:$J$207,"?*")&lt;ROW(J206)-5,"",INDEX(J:J,SMALL(IF(J$6:J$207&lt;&gt;"",ROW(J$6:J$207)),ROWS(J$6:J206))))</f>
        <v/>
      </c>
      <c r="M206" s="43" t="str">
        <f t="array" ref="M206">IF(COUNTIF($J$6:$J$207,"?*")&lt;ROW(K206)-5,"",INDEX(K:K,SMALL(IF(K$6:K$207&lt;&gt;"",ROW(K$6:K$207)),ROWS(K$6:K206))))</f>
        <v/>
      </c>
    </row>
    <row r="207" spans="10:13" x14ac:dyDescent="0.25">
      <c r="J207" s="9" t="str">
        <f>IF(AND('Covered Services'!Q211&lt;&gt;1,'Covered Services'!E211="OutPt, IN-Office",'Covered Services'!B211&gt;0),'Covered Services'!B211,"")</f>
        <v/>
      </c>
      <c r="K207" s="76" t="str">
        <f>IF(J207="","",'Covered Services'!D211)</f>
        <v/>
      </c>
      <c r="L207" s="43" t="str">
        <f t="array" ref="L207">IF(COUNTIF($J$6:$J$207,"?*")&lt;ROW(J207)-5,"",INDEX(J:J,SMALL(IF(J$6:J$207&lt;&gt;"",ROW(J$6:J$207)),ROWS(J$6:J207))))</f>
        <v/>
      </c>
      <c r="M207" s="43" t="str">
        <f t="array" ref="M207">IF(COUNTIF($J$6:$J$207,"?*")&lt;ROW(K207)-5,"",INDEX(K:K,SMALL(IF(K$6:K$207&lt;&gt;"",ROW(K$6:K$207)),ROWS(K$6:K207))))</f>
        <v/>
      </c>
    </row>
    <row r="208" spans="10:13" x14ac:dyDescent="0.25">
      <c r="L208" s="43"/>
    </row>
    <row r="209" spans="12:12" x14ac:dyDescent="0.25">
      <c r="L209" s="43"/>
    </row>
    <row r="210" spans="12:12" x14ac:dyDescent="0.25">
      <c r="L210" s="43"/>
    </row>
    <row r="211" spans="12:12" x14ac:dyDescent="0.25">
      <c r="L211" s="43"/>
    </row>
    <row r="212" spans="12:12" x14ac:dyDescent="0.25">
      <c r="L212" s="43"/>
    </row>
    <row r="213" spans="12:12" x14ac:dyDescent="0.25">
      <c r="L213" s="43"/>
    </row>
    <row r="214" spans="12:12" x14ac:dyDescent="0.25">
      <c r="L214" s="43"/>
    </row>
    <row r="215" spans="12:12" x14ac:dyDescent="0.25">
      <c r="L215" s="43"/>
    </row>
    <row r="216" spans="12:12" x14ac:dyDescent="0.25">
      <c r="L216" s="43"/>
    </row>
  </sheetData>
  <sheetProtection sheet="1" formatRows="0"/>
  <mergeCells count="2">
    <mergeCell ref="B1:H1"/>
    <mergeCell ref="B68:F68"/>
  </mergeCells>
  <conditionalFormatting sqref="B70:B75">
    <cfRule type="cellIs" dxfId="138" priority="28" operator="notBetween">
      <formula>0</formula>
      <formula>2000</formula>
    </cfRule>
  </conditionalFormatting>
  <conditionalFormatting sqref="B75">
    <cfRule type="containsErrors" dxfId="137" priority="27">
      <formula>ISERROR(B75)</formula>
    </cfRule>
  </conditionalFormatting>
  <conditionalFormatting sqref="B70:B74">
    <cfRule type="containsErrors" dxfId="136" priority="26">
      <formula>ISERROR(B70)</formula>
    </cfRule>
  </conditionalFormatting>
  <conditionalFormatting sqref="F70:F75">
    <cfRule type="containsText" dxfId="135" priority="25" operator="containsText" text="Predominant Level Met">
      <formula>NOT(ISERROR(SEARCH("Predominant Level Met",F70)))</formula>
    </cfRule>
  </conditionalFormatting>
  <conditionalFormatting sqref="G69">
    <cfRule type="containsText" dxfId="134" priority="23" operator="containsText" text="No such cost sharing shall be applied">
      <formula>NOT(ISERROR(SEARCH("No such cost sharing shall be applied",G69)))</formula>
    </cfRule>
    <cfRule type="cellIs" dxfId="133" priority="24" operator="notEqual">
      <formula>"No such cost sharing shall be applied"</formula>
    </cfRule>
  </conditionalFormatting>
  <conditionalFormatting sqref="B79:B84">
    <cfRule type="cellIs" dxfId="132" priority="21" operator="notBetween">
      <formula>0</formula>
      <formula>2000</formula>
    </cfRule>
  </conditionalFormatting>
  <conditionalFormatting sqref="B79:B84">
    <cfRule type="containsErrors" dxfId="131" priority="20">
      <formula>ISERROR(B79)</formula>
    </cfRule>
  </conditionalFormatting>
  <conditionalFormatting sqref="F80:F84">
    <cfRule type="containsText" dxfId="130" priority="19" operator="containsText" text="Predominant Level Met">
      <formula>NOT(ISERROR(SEARCH("Predominant Level Met",F80)))</formula>
    </cfRule>
  </conditionalFormatting>
  <conditionalFormatting sqref="G78">
    <cfRule type="containsText" dxfId="129" priority="17" operator="containsText" text="No such cost sharing shall be applied">
      <formula>NOT(ISERROR(SEARCH("No such cost sharing shall be applied",G78)))</formula>
    </cfRule>
    <cfRule type="cellIs" dxfId="128" priority="18" operator="notEqual">
      <formula>"No such cost sharing shall be applied"</formula>
    </cfRule>
  </conditionalFormatting>
  <conditionalFormatting sqref="B88">
    <cfRule type="cellIs" dxfId="127" priority="16" operator="notBetween">
      <formula>0</formula>
      <formula>2000</formula>
    </cfRule>
  </conditionalFormatting>
  <conditionalFormatting sqref="B88">
    <cfRule type="containsErrors" dxfId="126" priority="15">
      <formula>ISERROR(B88)</formula>
    </cfRule>
  </conditionalFormatting>
  <conditionalFormatting sqref="B89:B93">
    <cfRule type="cellIs" dxfId="125" priority="14" operator="notBetween">
      <formula>0</formula>
      <formula>2000</formula>
    </cfRule>
  </conditionalFormatting>
  <conditionalFormatting sqref="B89:B93">
    <cfRule type="containsErrors" dxfId="124" priority="13">
      <formula>ISERROR(B89)</formula>
    </cfRule>
  </conditionalFormatting>
  <conditionalFormatting sqref="F89:F93">
    <cfRule type="containsText" dxfId="123" priority="12" operator="containsText" text="Predominant Level Met">
      <formula>NOT(ISERROR(SEARCH("Predominant Level Met",F89)))</formula>
    </cfRule>
  </conditionalFormatting>
  <conditionalFormatting sqref="G87">
    <cfRule type="containsText" dxfId="122" priority="11" operator="containsText" text="No such limits shall be applied">
      <formula>NOT(ISERROR(SEARCH("No such limits shall be applied",G87)))</formula>
    </cfRule>
  </conditionalFormatting>
  <conditionalFormatting sqref="F79">
    <cfRule type="containsText" dxfId="121" priority="10" operator="containsText" text="Predominant Level Met">
      <formula>NOT(ISERROR(SEARCH("Predominant Level Met",F79)))</formula>
    </cfRule>
  </conditionalFormatting>
  <conditionalFormatting sqref="F88">
    <cfRule type="containsText" dxfId="120" priority="9" operator="containsText" text="Predominant Level Met">
      <formula>NOT(ISERROR(SEARCH("Predominant Level Met",F88)))</formula>
    </cfRule>
  </conditionalFormatting>
  <conditionalFormatting sqref="B97:B102">
    <cfRule type="cellIs" dxfId="119" priority="8" operator="notBetween">
      <formula>0</formula>
      <formula>2000</formula>
    </cfRule>
  </conditionalFormatting>
  <conditionalFormatting sqref="B97:B102">
    <cfRule type="containsErrors" dxfId="118" priority="7">
      <formula>ISERROR(B97)</formula>
    </cfRule>
  </conditionalFormatting>
  <conditionalFormatting sqref="F98:F102">
    <cfRule type="containsText" dxfId="117" priority="6" operator="containsText" text="Predominant Level Met">
      <formula>NOT(ISERROR(SEARCH("Predominant Level Met",F98)))</formula>
    </cfRule>
  </conditionalFormatting>
  <conditionalFormatting sqref="F97">
    <cfRule type="containsText" dxfId="116" priority="5" operator="containsText" text="Predominant Level Met">
      <formula>NOT(ISERROR(SEARCH("Predominant Level Met",F97)))</formula>
    </cfRule>
  </conditionalFormatting>
  <conditionalFormatting sqref="G96">
    <cfRule type="containsText" dxfId="115" priority="4" operator="containsText" text="No such limits shall be applied">
      <formula>NOT(ISERROR(SEARCH("No such limits shall be applied",G96)))</formula>
    </cfRule>
  </conditionalFormatting>
  <conditionalFormatting sqref="D67:H67">
    <cfRule type="containsText" dxfId="114" priority="3" operator="containsText" text="Threshold Not Met">
      <formula>NOT(ISERROR(SEARCH("Threshold Not Met",D67)))</formula>
    </cfRule>
  </conditionalFormatting>
  <conditionalFormatting sqref="D67:H67">
    <cfRule type="cellIs" dxfId="113" priority="2" operator="equal">
      <formula>"Threshold Met"</formula>
    </cfRule>
  </conditionalFormatting>
  <conditionalFormatting sqref="D67:H67">
    <cfRule type="cellIs" dxfId="112" priority="1" operator="equal">
      <formula>"Threshold Met"</formula>
    </cfRule>
  </conditionalFormatting>
  <dataValidations count="1">
    <dataValidation type="list" allowBlank="1" showInputMessage="1" showErrorMessage="1" sqref="F6:F62" xr:uid="{00000000-0002-0000-0600-000000000000}">
      <formula1>"Y, N"</formula1>
    </dataValidation>
  </dataValidations>
  <pageMargins left="0.7" right="0.7" top="0.75" bottom="0.75" header="0.3" footer="0.3"/>
  <pageSetup paperSize="5" scale="22" fitToWidth="0" orientation="landscape" r:id="rId1"/>
  <headerFooter>
    <oddFooter>&amp;C&amp;1#&amp;"Calibri"&amp;10&amp;K000000Confidential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>
    <pageSetUpPr fitToPage="1"/>
  </sheetPr>
  <dimension ref="B1:M216"/>
  <sheetViews>
    <sheetView workbookViewId="0">
      <selection activeCell="D6" sqref="D6"/>
    </sheetView>
  </sheetViews>
  <sheetFormatPr defaultRowHeight="15" x14ac:dyDescent="0.25"/>
  <cols>
    <col min="1" max="1" width="3" style="9" customWidth="1"/>
    <col min="2" max="2" width="53.28515625" style="9" customWidth="1"/>
    <col min="3" max="3" width="36.140625" style="9" customWidth="1"/>
    <col min="4" max="4" width="36.28515625" style="9" customWidth="1"/>
    <col min="5" max="5" width="40.42578125" style="9" customWidth="1"/>
    <col min="6" max="6" width="36.28515625" style="9" customWidth="1"/>
    <col min="7" max="7" width="33.7109375" style="9" customWidth="1"/>
    <col min="8" max="8" width="33" style="9" customWidth="1"/>
    <col min="9" max="9" width="9.140625" style="9"/>
    <col min="10" max="10" width="27" style="9" hidden="1" customWidth="1"/>
    <col min="11" max="11" width="14.85546875" style="76" hidden="1" customWidth="1"/>
    <col min="12" max="12" width="25.140625" style="9" hidden="1" customWidth="1"/>
    <col min="13" max="13" width="0" style="9" hidden="1" customWidth="1"/>
    <col min="14" max="16384" width="9.140625" style="9"/>
  </cols>
  <sheetData>
    <row r="1" spans="2:13" ht="71.25" customHeight="1" x14ac:dyDescent="0.25">
      <c r="B1" s="135" t="s">
        <v>16</v>
      </c>
      <c r="C1" s="136"/>
      <c r="D1" s="136"/>
      <c r="E1" s="136"/>
      <c r="F1" s="136"/>
      <c r="G1" s="136"/>
      <c r="H1" s="137"/>
    </row>
    <row r="2" spans="2:13" ht="62.25" customHeight="1" thickBot="1" x14ac:dyDescent="0.3">
      <c r="B2" s="77" t="str">
        <f>"Plan: "&amp;'Covered Services'!C3</f>
        <v xml:space="preserve">Plan: </v>
      </c>
      <c r="C2" s="4"/>
      <c r="D2" s="11"/>
      <c r="E2" s="11"/>
      <c r="F2" s="86" t="str">
        <f>"Plan Year: "&amp;'Covered Services'!C4</f>
        <v xml:space="preserve">Plan Year: </v>
      </c>
      <c r="G2" s="11"/>
      <c r="H2" s="12"/>
    </row>
    <row r="3" spans="2:13" ht="15.75" thickBot="1" x14ac:dyDescent="0.3">
      <c r="B3" s="41" t="s">
        <v>87</v>
      </c>
      <c r="C3" s="5" t="s">
        <v>9</v>
      </c>
      <c r="D3" s="5" t="s">
        <v>10</v>
      </c>
      <c r="E3" s="5" t="s">
        <v>11</v>
      </c>
      <c r="F3" s="5" t="s">
        <v>12</v>
      </c>
      <c r="G3" s="5" t="s">
        <v>14</v>
      </c>
      <c r="H3" s="6" t="s">
        <v>15</v>
      </c>
    </row>
    <row r="4" spans="2:13" x14ac:dyDescent="0.25">
      <c r="B4" s="42" t="str">
        <f ca="1">MID(CELL("filename",A1),FIND("]",CELL("filename",A1))+1,255)</f>
        <v>OPTION-OUTPT, IN, ALL OTHER</v>
      </c>
      <c r="C4" s="2" t="s">
        <v>13</v>
      </c>
      <c r="D4" s="2" t="s">
        <v>0</v>
      </c>
      <c r="E4" s="2" t="s">
        <v>1</v>
      </c>
      <c r="F4" s="2" t="s">
        <v>2</v>
      </c>
      <c r="G4" s="2" t="s">
        <v>5</v>
      </c>
      <c r="H4" s="2" t="s">
        <v>6</v>
      </c>
    </row>
    <row r="5" spans="2:13" ht="103.5" customHeight="1" thickBot="1" x14ac:dyDescent="0.3">
      <c r="B5" s="88" t="s">
        <v>86</v>
      </c>
      <c r="C5" s="3" t="s">
        <v>4</v>
      </c>
      <c r="D5" s="3" t="s">
        <v>81</v>
      </c>
      <c r="E5" s="3" t="s">
        <v>47</v>
      </c>
      <c r="F5" s="3" t="s">
        <v>3</v>
      </c>
      <c r="G5" s="3" t="s">
        <v>7</v>
      </c>
      <c r="H5" s="3" t="s">
        <v>8</v>
      </c>
      <c r="J5" s="87" t="s">
        <v>82</v>
      </c>
      <c r="L5" s="87" t="s">
        <v>83</v>
      </c>
    </row>
    <row r="6" spans="2:13" x14ac:dyDescent="0.25">
      <c r="B6" s="125" t="str">
        <f>L6</f>
        <v/>
      </c>
      <c r="C6" s="123" t="str">
        <f>M6</f>
        <v/>
      </c>
      <c r="D6" s="34"/>
      <c r="E6" s="35"/>
      <c r="F6" s="36"/>
      <c r="G6" s="36"/>
      <c r="H6" s="37"/>
      <c r="J6" s="9" t="str">
        <f>IF(AND('Covered Services'!Q10&lt;&gt;1,'Covered Services'!E10="OutPt, IN-Other",'Covered Services'!B10&gt;0),'Covered Services'!B10,"")</f>
        <v/>
      </c>
      <c r="K6" s="76" t="str">
        <f>IF(J6="","",'Covered Services'!D10)</f>
        <v/>
      </c>
      <c r="L6" s="43" t="str">
        <f t="array" ref="L6">IF(COUNTIF($J$6:$J$207,"?*")&lt;ROW(J6)-5,"",INDEX(J:J,SMALL(IF(J$6:J$207&lt;&gt;"",ROW(J$6:J$207)),ROWS(J$6:J6))))</f>
        <v/>
      </c>
      <c r="M6" s="43" t="str">
        <f t="array" ref="M6">IF(COUNTIF($J$6:$J$207,"?*")&lt;ROW(K6)-5,"",INDEX(K:K,SMALL(IF(K$6:K$207&lt;&gt;"",ROW(K$6:K$207)),ROWS(K$6:K6))))</f>
        <v/>
      </c>
    </row>
    <row r="7" spans="2:13" x14ac:dyDescent="0.25">
      <c r="B7" s="79" t="str">
        <f t="shared" ref="B7:C18" si="0">L7</f>
        <v/>
      </c>
      <c r="C7" s="123" t="str">
        <f t="shared" si="0"/>
        <v/>
      </c>
      <c r="D7" s="38"/>
      <c r="E7" s="35"/>
      <c r="F7" s="39"/>
      <c r="G7" s="39"/>
      <c r="H7" s="40"/>
      <c r="J7" s="9" t="str">
        <f>IF(AND('Covered Services'!Q11&lt;&gt;1,'Covered Services'!E11="OutPt, IN-Other",'Covered Services'!B11&gt;0),'Covered Services'!B11,"")</f>
        <v/>
      </c>
      <c r="K7" s="76" t="str">
        <f>IF(J7="","",'Covered Services'!D11)</f>
        <v/>
      </c>
      <c r="L7" s="43" t="str">
        <f t="array" ref="L7">IF(COUNTIF($J$6:$J$207,"?*")&lt;ROW(J7)-5,"",INDEX(J:J,SMALL(IF(J$6:J$207&lt;&gt;"",ROW(J$6:J$207)),ROWS(J$6:J7))))</f>
        <v/>
      </c>
      <c r="M7" s="43" t="str">
        <f t="array" ref="M7">IF(COUNTIF($J$6:$J$207,"?*")&lt;ROW(K7)-5,"",INDEX(K:K,SMALL(IF(K$6:K$207&lt;&gt;"",ROW(K$6:K$207)),ROWS(K$6:K7))))</f>
        <v/>
      </c>
    </row>
    <row r="8" spans="2:13" x14ac:dyDescent="0.25">
      <c r="B8" s="79" t="str">
        <f t="shared" si="0"/>
        <v/>
      </c>
      <c r="C8" s="123" t="str">
        <f t="shared" si="0"/>
        <v/>
      </c>
      <c r="D8" s="38"/>
      <c r="E8" s="35"/>
      <c r="F8" s="39"/>
      <c r="G8" s="39"/>
      <c r="H8" s="40"/>
      <c r="J8" s="9" t="str">
        <f>IF(AND('Covered Services'!Q12&lt;&gt;1,'Covered Services'!E12="OutPt, IN-Other",'Covered Services'!B12&gt;0),'Covered Services'!B12,"")</f>
        <v/>
      </c>
      <c r="K8" s="76" t="str">
        <f>IF(J8="","",'Covered Services'!D12)</f>
        <v/>
      </c>
      <c r="L8" s="43" t="str">
        <f t="array" ref="L8">IF(COUNTIF($J$6:$J$207,"?*")&lt;ROW(J8)-5,"",INDEX(J:J,SMALL(IF(J$6:J$207&lt;&gt;"",ROW(J$6:J$207)),ROWS(J$6:J8))))</f>
        <v/>
      </c>
      <c r="M8" s="43" t="str">
        <f t="array" ref="M8">IF(COUNTIF($J$6:$J$207,"?*")&lt;ROW(K8)-5,"",INDEX(K:K,SMALL(IF(K$6:K$207&lt;&gt;"",ROW(K$6:K$207)),ROWS(K$6:K8))))</f>
        <v/>
      </c>
    </row>
    <row r="9" spans="2:13" x14ac:dyDescent="0.25">
      <c r="B9" s="79" t="str">
        <f t="shared" si="0"/>
        <v/>
      </c>
      <c r="C9" s="123" t="str">
        <f t="shared" si="0"/>
        <v/>
      </c>
      <c r="D9" s="38"/>
      <c r="E9" s="35"/>
      <c r="F9" s="39"/>
      <c r="G9" s="39"/>
      <c r="H9" s="40"/>
      <c r="J9" s="9" t="str">
        <f>IF(AND('Covered Services'!Q13&lt;&gt;1,'Covered Services'!E13="OutPt, IN-Other",'Covered Services'!B13&gt;0),'Covered Services'!B13,"")</f>
        <v/>
      </c>
      <c r="K9" s="76" t="str">
        <f>IF(J9="","",'Covered Services'!D13)</f>
        <v/>
      </c>
      <c r="L9" s="43" t="str">
        <f t="array" ref="L9">IF(COUNTIF($J$6:$J$207,"?*")&lt;ROW(J9)-5,"",INDEX(J:J,SMALL(IF(J$6:J$207&lt;&gt;"",ROW(J$6:J$207)),ROWS(J$6:J9))))</f>
        <v/>
      </c>
      <c r="M9" s="43" t="str">
        <f t="array" ref="M9">IF(COUNTIF($J$6:$J$207,"?*")&lt;ROW(K9)-5,"",INDEX(K:K,SMALL(IF(K$6:K$207&lt;&gt;"",ROW(K$6:K$207)),ROWS(K$6:K9))))</f>
        <v/>
      </c>
    </row>
    <row r="10" spans="2:13" x14ac:dyDescent="0.25">
      <c r="B10" s="79" t="str">
        <f t="shared" si="0"/>
        <v/>
      </c>
      <c r="C10" s="123" t="str">
        <f t="shared" si="0"/>
        <v/>
      </c>
      <c r="D10" s="38"/>
      <c r="E10" s="35"/>
      <c r="F10" s="39"/>
      <c r="G10" s="39"/>
      <c r="H10" s="40"/>
      <c r="J10" s="9" t="str">
        <f>IF(AND('Covered Services'!Q14&lt;&gt;1,'Covered Services'!E14="OutPt, IN-Other",'Covered Services'!B14&gt;0),'Covered Services'!B14,"")</f>
        <v/>
      </c>
      <c r="K10" s="76" t="str">
        <f>IF(J10="","",'Covered Services'!D14)</f>
        <v/>
      </c>
      <c r="L10" s="43" t="str">
        <f t="array" ref="L10">IF(COUNTIF($J$6:$J$207,"?*")&lt;ROW(J10)-5,"",INDEX(J:J,SMALL(IF(J$6:J$207&lt;&gt;"",ROW(J$6:J$207)),ROWS(J$6:J10))))</f>
        <v/>
      </c>
      <c r="M10" s="43" t="str">
        <f t="array" ref="M10">IF(COUNTIF($J$6:$J$207,"?*")&lt;ROW(K10)-5,"",INDEX(K:K,SMALL(IF(K$6:K$207&lt;&gt;"",ROW(K$6:K$207)),ROWS(K$6:K10))))</f>
        <v/>
      </c>
    </row>
    <row r="11" spans="2:13" x14ac:dyDescent="0.25">
      <c r="B11" s="79" t="str">
        <f t="shared" si="0"/>
        <v/>
      </c>
      <c r="C11" s="123" t="str">
        <f t="shared" si="0"/>
        <v/>
      </c>
      <c r="D11" s="38"/>
      <c r="E11" s="35"/>
      <c r="F11" s="39"/>
      <c r="G11" s="39"/>
      <c r="H11" s="40"/>
      <c r="J11" s="9" t="str">
        <f>IF(AND('Covered Services'!Q15&lt;&gt;1,'Covered Services'!E15="OutPt, IN-Other",'Covered Services'!B15&gt;0),'Covered Services'!B15,"")</f>
        <v/>
      </c>
      <c r="K11" s="76" t="str">
        <f>IF(J11="","",'Covered Services'!D15)</f>
        <v/>
      </c>
      <c r="L11" s="43" t="str">
        <f t="array" ref="L11">IF(COUNTIF($J$6:$J$207,"?*")&lt;ROW(J11)-5,"",INDEX(J:J,SMALL(IF(J$6:J$207&lt;&gt;"",ROW(J$6:J$207)),ROWS(J$6:J11))))</f>
        <v/>
      </c>
      <c r="M11" s="43" t="str">
        <f t="array" ref="M11">IF(COUNTIF($J$6:$J$207,"?*")&lt;ROW(K11)-5,"",INDEX(K:K,SMALL(IF(K$6:K$207&lt;&gt;"",ROW(K$6:K$207)),ROWS(K$6:K11))))</f>
        <v/>
      </c>
    </row>
    <row r="12" spans="2:13" x14ac:dyDescent="0.25">
      <c r="B12" s="79" t="str">
        <f t="shared" si="0"/>
        <v/>
      </c>
      <c r="C12" s="123" t="str">
        <f t="shared" si="0"/>
        <v/>
      </c>
      <c r="D12" s="38"/>
      <c r="E12" s="35"/>
      <c r="F12" s="39"/>
      <c r="G12" s="39"/>
      <c r="H12" s="40"/>
      <c r="J12" s="9" t="str">
        <f>IF(AND('Covered Services'!Q16&lt;&gt;1,'Covered Services'!E16="OutPt, IN-Other",'Covered Services'!B16&gt;0),'Covered Services'!B16,"")</f>
        <v/>
      </c>
      <c r="K12" s="76" t="str">
        <f>IF(J12="","",'Covered Services'!D16)</f>
        <v/>
      </c>
      <c r="L12" s="43" t="str">
        <f t="array" ref="L12">IF(COUNTIF($J$6:$J$207,"?*")&lt;ROW(J12)-5,"",INDEX(J:J,SMALL(IF(J$6:J$207&lt;&gt;"",ROW(J$6:J$207)),ROWS(J$6:J12))))</f>
        <v/>
      </c>
      <c r="M12" s="43" t="str">
        <f t="array" ref="M12">IF(COUNTIF($J$6:$J$207,"?*")&lt;ROW(K12)-5,"",INDEX(K:K,SMALL(IF(K$6:K$207&lt;&gt;"",ROW(K$6:K$207)),ROWS(K$6:K12))))</f>
        <v/>
      </c>
    </row>
    <row r="13" spans="2:13" x14ac:dyDescent="0.25">
      <c r="B13" s="79" t="str">
        <f t="shared" si="0"/>
        <v/>
      </c>
      <c r="C13" s="123" t="str">
        <f t="shared" si="0"/>
        <v/>
      </c>
      <c r="D13" s="38"/>
      <c r="E13" s="35"/>
      <c r="F13" s="39"/>
      <c r="G13" s="39"/>
      <c r="H13" s="40"/>
      <c r="J13" s="9" t="str">
        <f>IF(AND('Covered Services'!Q17&lt;&gt;1,'Covered Services'!E17="OutPt, IN-Other",'Covered Services'!B17&gt;0),'Covered Services'!B17,"")</f>
        <v/>
      </c>
      <c r="K13" s="76" t="str">
        <f>IF(J13="","",'Covered Services'!D17)</f>
        <v/>
      </c>
      <c r="L13" s="43" t="str">
        <f t="array" ref="L13">IF(COUNTIF($J$6:$J$207,"?*")&lt;ROW(J13)-5,"",INDEX(J:J,SMALL(IF(J$6:J$207&lt;&gt;"",ROW(J$6:J$207)),ROWS(J$6:J13))))</f>
        <v/>
      </c>
      <c r="M13" s="43" t="str">
        <f t="array" ref="M13">IF(COUNTIF($J$6:$J$207,"?*")&lt;ROW(K13)-5,"",INDEX(K:K,SMALL(IF(K$6:K$207&lt;&gt;"",ROW(K$6:K$207)),ROWS(K$6:K13))))</f>
        <v/>
      </c>
    </row>
    <row r="14" spans="2:13" x14ac:dyDescent="0.25">
      <c r="B14" s="79" t="str">
        <f t="shared" si="0"/>
        <v/>
      </c>
      <c r="C14" s="123" t="str">
        <f t="shared" si="0"/>
        <v/>
      </c>
      <c r="D14" s="38"/>
      <c r="E14" s="35"/>
      <c r="F14" s="39"/>
      <c r="G14" s="39"/>
      <c r="H14" s="40"/>
      <c r="J14" s="9" t="str">
        <f>IF(AND('Covered Services'!Q18&lt;&gt;1,'Covered Services'!E18="OutPt, IN-Other",'Covered Services'!B18&gt;0),'Covered Services'!B18,"")</f>
        <v/>
      </c>
      <c r="K14" s="76" t="str">
        <f>IF(J14="","",'Covered Services'!D18)</f>
        <v/>
      </c>
      <c r="L14" s="43" t="str">
        <f t="array" ref="L14">IF(COUNTIF($J$6:$J$207,"?*")&lt;ROW(J14)-5,"",INDEX(J:J,SMALL(IF(J$6:J$207&lt;&gt;"",ROW(J$6:J$207)),ROWS(J$6:J14))))</f>
        <v/>
      </c>
      <c r="M14" s="43" t="str">
        <f t="array" ref="M14">IF(COUNTIF($J$6:$J$207,"?*")&lt;ROW(K14)-5,"",INDEX(K:K,SMALL(IF(K$6:K$207&lt;&gt;"",ROW(K$6:K$207)),ROWS(K$6:K14))))</f>
        <v/>
      </c>
    </row>
    <row r="15" spans="2:13" x14ac:dyDescent="0.25">
      <c r="B15" s="79" t="str">
        <f t="shared" si="0"/>
        <v/>
      </c>
      <c r="C15" s="123" t="str">
        <f t="shared" si="0"/>
        <v/>
      </c>
      <c r="D15" s="38"/>
      <c r="E15" s="35"/>
      <c r="F15" s="39"/>
      <c r="G15" s="39"/>
      <c r="H15" s="40"/>
      <c r="J15" s="9" t="str">
        <f>IF(AND('Covered Services'!Q19&lt;&gt;1,'Covered Services'!E19="OutPt, IN-Other",'Covered Services'!B19&gt;0),'Covered Services'!B19,"")</f>
        <v/>
      </c>
      <c r="K15" s="76" t="str">
        <f>IF(J15="","",'Covered Services'!D19)</f>
        <v/>
      </c>
      <c r="L15" s="43" t="str">
        <f t="array" ref="L15">IF(COUNTIF($J$6:$J$207,"?*")&lt;ROW(J15)-5,"",INDEX(J:J,SMALL(IF(J$6:J$207&lt;&gt;"",ROW(J$6:J$207)),ROWS(J$6:J15))))</f>
        <v/>
      </c>
      <c r="M15" s="43" t="str">
        <f t="array" ref="M15">IF(COUNTIF($J$6:$J$207,"?*")&lt;ROW(K15)-5,"",INDEX(K:K,SMALL(IF(K$6:K$207&lt;&gt;"",ROW(K$6:K$207)),ROWS(K$6:K15))))</f>
        <v/>
      </c>
    </row>
    <row r="16" spans="2:13" x14ac:dyDescent="0.25">
      <c r="B16" s="79" t="str">
        <f t="shared" si="0"/>
        <v/>
      </c>
      <c r="C16" s="123" t="str">
        <f t="shared" si="0"/>
        <v/>
      </c>
      <c r="D16" s="38"/>
      <c r="E16" s="35"/>
      <c r="F16" s="39"/>
      <c r="G16" s="39"/>
      <c r="H16" s="40"/>
      <c r="J16" s="9" t="str">
        <f>IF(AND('Covered Services'!Q20&lt;&gt;1,'Covered Services'!E20="OutPt, IN-Other",'Covered Services'!B20&gt;0),'Covered Services'!B20,"")</f>
        <v/>
      </c>
      <c r="K16" s="76" t="str">
        <f>IF(J16="","",'Covered Services'!D20)</f>
        <v/>
      </c>
      <c r="L16" s="43" t="str">
        <f t="array" ref="L16">IF(COUNTIF($J$6:$J$207,"?*")&lt;ROW(J16)-5,"",INDEX(J:J,SMALL(IF(J$6:J$207&lt;&gt;"",ROW(J$6:J$207)),ROWS(J$6:J16))))</f>
        <v/>
      </c>
      <c r="M16" s="43" t="str">
        <f t="array" ref="M16">IF(COUNTIF($J$6:$J$207,"?*")&lt;ROW(K16)-5,"",INDEX(K:K,SMALL(IF(K$6:K$207&lt;&gt;"",ROW(K$6:K$207)),ROWS(K$6:K16))))</f>
        <v/>
      </c>
    </row>
    <row r="17" spans="2:13" x14ac:dyDescent="0.25">
      <c r="B17" s="79" t="str">
        <f t="shared" si="0"/>
        <v/>
      </c>
      <c r="C17" s="123" t="str">
        <f t="shared" si="0"/>
        <v/>
      </c>
      <c r="D17" s="38"/>
      <c r="E17" s="35"/>
      <c r="F17" s="39"/>
      <c r="G17" s="39"/>
      <c r="H17" s="40"/>
      <c r="J17" s="9" t="str">
        <f>IF(AND('Covered Services'!Q21&lt;&gt;1,'Covered Services'!E21="OutPt, IN-Other",'Covered Services'!B21&gt;0),'Covered Services'!B21,"")</f>
        <v/>
      </c>
      <c r="K17" s="76" t="str">
        <f>IF(J17="","",'Covered Services'!D21)</f>
        <v/>
      </c>
      <c r="L17" s="43" t="str">
        <f t="array" ref="L17">IF(COUNTIF($J$6:$J$207,"?*")&lt;ROW(J17)-5,"",INDEX(J:J,SMALL(IF(J$6:J$207&lt;&gt;"",ROW(J$6:J$207)),ROWS(J$6:J17))))</f>
        <v/>
      </c>
      <c r="M17" s="43" t="str">
        <f t="array" ref="M17">IF(COUNTIF($J$6:$J$207,"?*")&lt;ROW(K17)-5,"",INDEX(K:K,SMALL(IF(K$6:K$207&lt;&gt;"",ROW(K$6:K$207)),ROWS(K$6:K17))))</f>
        <v/>
      </c>
    </row>
    <row r="18" spans="2:13" x14ac:dyDescent="0.25">
      <c r="B18" s="79" t="str">
        <f t="shared" si="0"/>
        <v/>
      </c>
      <c r="C18" s="123" t="str">
        <f t="shared" si="0"/>
        <v/>
      </c>
      <c r="D18" s="38"/>
      <c r="E18" s="35"/>
      <c r="F18" s="39"/>
      <c r="G18" s="39"/>
      <c r="H18" s="40"/>
      <c r="J18" s="9" t="str">
        <f>IF(AND('Covered Services'!Q22&lt;&gt;1,'Covered Services'!E22="OutPt, IN-Other",'Covered Services'!B22&gt;0),'Covered Services'!B22,"")</f>
        <v/>
      </c>
      <c r="K18" s="76" t="str">
        <f>IF(J18="","",'Covered Services'!D22)</f>
        <v/>
      </c>
      <c r="L18" s="43" t="str">
        <f t="array" ref="L18">IF(COUNTIF($J$6:$J$207,"?*")&lt;ROW(J18)-5,"",INDEX(J:J,SMALL(IF(J$6:J$207&lt;&gt;"",ROW(J$6:J$207)),ROWS(J$6:J18))))</f>
        <v/>
      </c>
      <c r="M18" s="43" t="str">
        <f t="array" ref="M18">IF(COUNTIF($J$6:$J$207,"?*")&lt;ROW(K18)-5,"",INDEX(K:K,SMALL(IF(K$6:K$207&lt;&gt;"",ROW(K$6:K$207)),ROWS(K$6:K18))))</f>
        <v/>
      </c>
    </row>
    <row r="19" spans="2:13" x14ac:dyDescent="0.25">
      <c r="B19" s="79" t="str">
        <f t="shared" ref="B19:B61" si="1">L19</f>
        <v/>
      </c>
      <c r="C19" s="123" t="str">
        <f t="shared" ref="C19:C61" si="2">M19</f>
        <v/>
      </c>
      <c r="D19" s="38"/>
      <c r="E19" s="35"/>
      <c r="F19" s="39"/>
      <c r="G19" s="39"/>
      <c r="H19" s="40"/>
      <c r="J19" s="9" t="str">
        <f>IF(AND('Covered Services'!Q23&lt;&gt;1,'Covered Services'!E23="OutPt, IN-Other",'Covered Services'!B23&gt;0),'Covered Services'!B23,"")</f>
        <v/>
      </c>
      <c r="K19" s="76" t="str">
        <f>IF(J19="","",'Covered Services'!D23)</f>
        <v/>
      </c>
      <c r="L19" s="43" t="str">
        <f t="array" ref="L19">IF(COUNTIF($J$6:$J$207,"?*")&lt;ROW(J19)-5,"",INDEX(J:J,SMALL(IF(J$6:J$207&lt;&gt;"",ROW(J$6:J$207)),ROWS(J$6:J19))))</f>
        <v/>
      </c>
      <c r="M19" s="43" t="str">
        <f t="array" ref="M19">IF(COUNTIF($J$6:$J$207,"?*")&lt;ROW(K19)-5,"",INDEX(K:K,SMALL(IF(K$6:K$207&lt;&gt;"",ROW(K$6:K$207)),ROWS(K$6:K19))))</f>
        <v/>
      </c>
    </row>
    <row r="20" spans="2:13" x14ac:dyDescent="0.25">
      <c r="B20" s="79" t="str">
        <f t="shared" si="1"/>
        <v/>
      </c>
      <c r="C20" s="123" t="str">
        <f t="shared" si="2"/>
        <v/>
      </c>
      <c r="D20" s="38"/>
      <c r="E20" s="35"/>
      <c r="F20" s="39"/>
      <c r="G20" s="39"/>
      <c r="H20" s="40"/>
      <c r="J20" s="9" t="str">
        <f>IF(AND('Covered Services'!Q24&lt;&gt;1,'Covered Services'!E24="OutPt, IN-Other",'Covered Services'!B24&gt;0),'Covered Services'!B24,"")</f>
        <v/>
      </c>
      <c r="K20" s="76" t="str">
        <f>IF(J20="","",'Covered Services'!D24)</f>
        <v/>
      </c>
      <c r="L20" s="43" t="str">
        <f t="array" ref="L20">IF(COUNTIF($J$6:$J$207,"?*")&lt;ROW(J20)-5,"",INDEX(J:J,SMALL(IF(J$6:J$207&lt;&gt;"",ROW(J$6:J$207)),ROWS(J$6:J20))))</f>
        <v/>
      </c>
      <c r="M20" s="43" t="str">
        <f t="array" ref="M20">IF(COUNTIF($J$6:$J$207,"?*")&lt;ROW(K20)-5,"",INDEX(K:K,SMALL(IF(K$6:K$207&lt;&gt;"",ROW(K$6:K$207)),ROWS(K$6:K20))))</f>
        <v/>
      </c>
    </row>
    <row r="21" spans="2:13" x14ac:dyDescent="0.25">
      <c r="B21" s="79" t="str">
        <f t="shared" si="1"/>
        <v/>
      </c>
      <c r="C21" s="123" t="str">
        <f t="shared" si="2"/>
        <v/>
      </c>
      <c r="D21" s="38"/>
      <c r="E21" s="35"/>
      <c r="F21" s="39"/>
      <c r="G21" s="39"/>
      <c r="H21" s="40"/>
      <c r="J21" s="9" t="str">
        <f>IF(AND('Covered Services'!Q25&lt;&gt;1,'Covered Services'!E25="OutPt, IN-Other",'Covered Services'!B25&gt;0),'Covered Services'!B25,"")</f>
        <v/>
      </c>
      <c r="K21" s="76" t="str">
        <f>IF(J21="","",'Covered Services'!D25)</f>
        <v/>
      </c>
      <c r="L21" s="43" t="str">
        <f t="array" ref="L21">IF(COUNTIF($J$6:$J$207,"?*")&lt;ROW(J21)-5,"",INDEX(J:J,SMALL(IF(J$6:J$207&lt;&gt;"",ROW(J$6:J$207)),ROWS(J$6:J21))))</f>
        <v/>
      </c>
      <c r="M21" s="43" t="str">
        <f t="array" ref="M21">IF(COUNTIF($J$6:$J$207,"?*")&lt;ROW(K21)-5,"",INDEX(K:K,SMALL(IF(K$6:K$207&lt;&gt;"",ROW(K$6:K$207)),ROWS(K$6:K21))))</f>
        <v/>
      </c>
    </row>
    <row r="22" spans="2:13" x14ac:dyDescent="0.25">
      <c r="B22" s="79" t="str">
        <f t="shared" si="1"/>
        <v/>
      </c>
      <c r="C22" s="123" t="str">
        <f t="shared" si="2"/>
        <v/>
      </c>
      <c r="D22" s="38"/>
      <c r="E22" s="35"/>
      <c r="F22" s="39"/>
      <c r="G22" s="39"/>
      <c r="H22" s="40"/>
      <c r="J22" s="9" t="str">
        <f>IF(AND('Covered Services'!Q26&lt;&gt;1,'Covered Services'!E26="OutPt, IN-Other",'Covered Services'!B26&gt;0),'Covered Services'!B26,"")</f>
        <v/>
      </c>
      <c r="K22" s="76" t="str">
        <f>IF(J22="","",'Covered Services'!D26)</f>
        <v/>
      </c>
      <c r="L22" s="43" t="str">
        <f t="array" ref="L22">IF(COUNTIF($J$6:$J$207,"?*")&lt;ROW(J22)-5,"",INDEX(J:J,SMALL(IF(J$6:J$207&lt;&gt;"",ROW(J$6:J$207)),ROWS(J$6:J22))))</f>
        <v/>
      </c>
      <c r="M22" s="43" t="str">
        <f t="array" ref="M22">IF(COUNTIF($J$6:$J$207,"?*")&lt;ROW(K22)-5,"",INDEX(K:K,SMALL(IF(K$6:K$207&lt;&gt;"",ROW(K$6:K$207)),ROWS(K$6:K22))))</f>
        <v/>
      </c>
    </row>
    <row r="23" spans="2:13" x14ac:dyDescent="0.25">
      <c r="B23" s="79" t="str">
        <f t="shared" si="1"/>
        <v/>
      </c>
      <c r="C23" s="123" t="str">
        <f t="shared" si="2"/>
        <v/>
      </c>
      <c r="D23" s="38"/>
      <c r="E23" s="35"/>
      <c r="F23" s="39"/>
      <c r="G23" s="39"/>
      <c r="H23" s="40"/>
      <c r="J23" s="9" t="str">
        <f>IF(AND('Covered Services'!Q27&lt;&gt;1,'Covered Services'!E27="OutPt, IN-Other",'Covered Services'!B27&gt;0),'Covered Services'!B27,"")</f>
        <v/>
      </c>
      <c r="K23" s="76" t="str">
        <f>IF(J23="","",'Covered Services'!D27)</f>
        <v/>
      </c>
      <c r="L23" s="43" t="str">
        <f t="array" ref="L23">IF(COUNTIF($J$6:$J$207,"?*")&lt;ROW(J23)-5,"",INDEX(J:J,SMALL(IF(J$6:J$207&lt;&gt;"",ROW(J$6:J$207)),ROWS(J$6:J23))))</f>
        <v/>
      </c>
      <c r="M23" s="43" t="str">
        <f t="array" ref="M23">IF(COUNTIF($J$6:$J$207,"?*")&lt;ROW(K23)-5,"",INDEX(K:K,SMALL(IF(K$6:K$207&lt;&gt;"",ROW(K$6:K$207)),ROWS(K$6:K23))))</f>
        <v/>
      </c>
    </row>
    <row r="24" spans="2:13" x14ac:dyDescent="0.25">
      <c r="B24" s="79" t="str">
        <f t="shared" si="1"/>
        <v/>
      </c>
      <c r="C24" s="123" t="str">
        <f t="shared" si="2"/>
        <v/>
      </c>
      <c r="D24" s="38"/>
      <c r="E24" s="35"/>
      <c r="F24" s="39"/>
      <c r="G24" s="39"/>
      <c r="H24" s="40"/>
      <c r="J24" s="9" t="str">
        <f>IF(AND('Covered Services'!Q28&lt;&gt;1,'Covered Services'!E28="OutPt, IN-Other",'Covered Services'!B28&gt;0),'Covered Services'!B28,"")</f>
        <v/>
      </c>
      <c r="K24" s="76" t="str">
        <f>IF(J24="","",'Covered Services'!D28)</f>
        <v/>
      </c>
      <c r="L24" s="43" t="str">
        <f t="array" ref="L24">IF(COUNTIF($J$6:$J$207,"?*")&lt;ROW(J24)-5,"",INDEX(J:J,SMALL(IF(J$6:J$207&lt;&gt;"",ROW(J$6:J$207)),ROWS(J$6:J24))))</f>
        <v/>
      </c>
      <c r="M24" s="43" t="str">
        <f t="array" ref="M24">IF(COUNTIF($J$6:$J$207,"?*")&lt;ROW(K24)-5,"",INDEX(K:K,SMALL(IF(K$6:K$207&lt;&gt;"",ROW(K$6:K$207)),ROWS(K$6:K24))))</f>
        <v/>
      </c>
    </row>
    <row r="25" spans="2:13" x14ac:dyDescent="0.25">
      <c r="B25" s="79" t="str">
        <f t="shared" si="1"/>
        <v/>
      </c>
      <c r="C25" s="123" t="str">
        <f t="shared" si="2"/>
        <v/>
      </c>
      <c r="D25" s="38"/>
      <c r="E25" s="35"/>
      <c r="F25" s="39"/>
      <c r="G25" s="39"/>
      <c r="H25" s="40"/>
      <c r="J25" s="9" t="str">
        <f>IF(AND('Covered Services'!Q29&lt;&gt;1,'Covered Services'!E29="OutPt, IN-Other",'Covered Services'!B29&gt;0),'Covered Services'!B29,"")</f>
        <v/>
      </c>
      <c r="K25" s="76" t="str">
        <f>IF(J25="","",'Covered Services'!D29)</f>
        <v/>
      </c>
      <c r="L25" s="43" t="str">
        <f t="array" ref="L25">IF(COUNTIF($J$6:$J$207,"?*")&lt;ROW(J25)-5,"",INDEX(J:J,SMALL(IF(J$6:J$207&lt;&gt;"",ROW(J$6:J$207)),ROWS(J$6:J25))))</f>
        <v/>
      </c>
      <c r="M25" s="43" t="str">
        <f t="array" ref="M25">IF(COUNTIF($J$6:$J$207,"?*")&lt;ROW(K25)-5,"",INDEX(K:K,SMALL(IF(K$6:K$207&lt;&gt;"",ROW(K$6:K$207)),ROWS(K$6:K25))))</f>
        <v/>
      </c>
    </row>
    <row r="26" spans="2:13" x14ac:dyDescent="0.25">
      <c r="B26" s="79" t="str">
        <f t="shared" si="1"/>
        <v/>
      </c>
      <c r="C26" s="123" t="str">
        <f t="shared" si="2"/>
        <v/>
      </c>
      <c r="D26" s="38"/>
      <c r="E26" s="35"/>
      <c r="F26" s="39"/>
      <c r="G26" s="39"/>
      <c r="H26" s="40"/>
      <c r="J26" s="9" t="str">
        <f>IF(AND('Covered Services'!Q30&lt;&gt;1,'Covered Services'!E30="OutPt, IN-Other",'Covered Services'!B30&gt;0),'Covered Services'!B30,"")</f>
        <v/>
      </c>
      <c r="K26" s="76" t="str">
        <f>IF(J26="","",'Covered Services'!D30)</f>
        <v/>
      </c>
      <c r="L26" s="43" t="str">
        <f t="array" ref="L26">IF(COUNTIF($J$6:$J$207,"?*")&lt;ROW(J26)-5,"",INDEX(J:J,SMALL(IF(J$6:J$207&lt;&gt;"",ROW(J$6:J$207)),ROWS(J$6:J26))))</f>
        <v/>
      </c>
      <c r="M26" s="43" t="str">
        <f t="array" ref="M26">IF(COUNTIF($J$6:$J$207,"?*")&lt;ROW(K26)-5,"",INDEX(K:K,SMALL(IF(K$6:K$207&lt;&gt;"",ROW(K$6:K$207)),ROWS(K$6:K26))))</f>
        <v/>
      </c>
    </row>
    <row r="27" spans="2:13" x14ac:dyDescent="0.25">
      <c r="B27" s="79" t="str">
        <f t="shared" si="1"/>
        <v/>
      </c>
      <c r="C27" s="123" t="str">
        <f t="shared" si="2"/>
        <v/>
      </c>
      <c r="D27" s="38"/>
      <c r="E27" s="35"/>
      <c r="F27" s="39"/>
      <c r="G27" s="39"/>
      <c r="H27" s="40"/>
      <c r="J27" s="9" t="str">
        <f>IF(AND('Covered Services'!Q31&lt;&gt;1,'Covered Services'!E31="OutPt, IN-Other",'Covered Services'!B31&gt;0),'Covered Services'!B31,"")</f>
        <v/>
      </c>
      <c r="K27" s="76" t="str">
        <f>IF(J27="","",'Covered Services'!D31)</f>
        <v/>
      </c>
      <c r="L27" s="43" t="str">
        <f t="array" ref="L27">IF(COUNTIF($J$6:$J$207,"?*")&lt;ROW(J27)-5,"",INDEX(J:J,SMALL(IF(J$6:J$207&lt;&gt;"",ROW(J$6:J$207)),ROWS(J$6:J27))))</f>
        <v/>
      </c>
      <c r="M27" s="43" t="str">
        <f t="array" ref="M27">IF(COUNTIF($J$6:$J$207,"?*")&lt;ROW(K27)-5,"",INDEX(K:K,SMALL(IF(K$6:K$207&lt;&gt;"",ROW(K$6:K$207)),ROWS(K$6:K27))))</f>
        <v/>
      </c>
    </row>
    <row r="28" spans="2:13" x14ac:dyDescent="0.25">
      <c r="B28" s="79" t="str">
        <f t="shared" si="1"/>
        <v/>
      </c>
      <c r="C28" s="123" t="str">
        <f t="shared" si="2"/>
        <v/>
      </c>
      <c r="D28" s="38"/>
      <c r="E28" s="35"/>
      <c r="F28" s="39"/>
      <c r="G28" s="39"/>
      <c r="H28" s="40"/>
      <c r="J28" s="9" t="str">
        <f>IF(AND('Covered Services'!Q32&lt;&gt;1,'Covered Services'!E32="OutPt, IN-Other",'Covered Services'!B32&gt;0),'Covered Services'!B32,"")</f>
        <v/>
      </c>
      <c r="K28" s="76" t="str">
        <f>IF(J28="","",'Covered Services'!D32)</f>
        <v/>
      </c>
      <c r="L28" s="43" t="str">
        <f t="array" ref="L28">IF(COUNTIF($J$6:$J$207,"?*")&lt;ROW(J28)-5,"",INDEX(J:J,SMALL(IF(J$6:J$207&lt;&gt;"",ROW(J$6:J$207)),ROWS(J$6:J28))))</f>
        <v/>
      </c>
      <c r="M28" s="43" t="str">
        <f t="array" ref="M28">IF(COUNTIF($J$6:$J$207,"?*")&lt;ROW(K28)-5,"",INDEX(K:K,SMALL(IF(K$6:K$207&lt;&gt;"",ROW(K$6:K$207)),ROWS(K$6:K28))))</f>
        <v/>
      </c>
    </row>
    <row r="29" spans="2:13" x14ac:dyDescent="0.25">
      <c r="B29" s="79" t="str">
        <f t="shared" si="1"/>
        <v/>
      </c>
      <c r="C29" s="123" t="str">
        <f t="shared" si="2"/>
        <v/>
      </c>
      <c r="D29" s="38"/>
      <c r="E29" s="35"/>
      <c r="F29" s="39"/>
      <c r="G29" s="39"/>
      <c r="H29" s="40"/>
      <c r="J29" s="9" t="str">
        <f>IF(AND('Covered Services'!Q33&lt;&gt;1,'Covered Services'!E33="OutPt, IN-Other",'Covered Services'!B33&gt;0),'Covered Services'!B33,"")</f>
        <v/>
      </c>
      <c r="K29" s="76" t="str">
        <f>IF(J29="","",'Covered Services'!D33)</f>
        <v/>
      </c>
      <c r="L29" s="43" t="str">
        <f t="array" ref="L29">IF(COUNTIF($J$6:$J$207,"?*")&lt;ROW(J29)-5,"",INDEX(J:J,SMALL(IF(J$6:J$207&lt;&gt;"",ROW(J$6:J$207)),ROWS(J$6:J29))))</f>
        <v/>
      </c>
      <c r="M29" s="43" t="str">
        <f t="array" ref="M29">IF(COUNTIF($J$6:$J$207,"?*")&lt;ROW(K29)-5,"",INDEX(K:K,SMALL(IF(K$6:K$207&lt;&gt;"",ROW(K$6:K$207)),ROWS(K$6:K29))))</f>
        <v/>
      </c>
    </row>
    <row r="30" spans="2:13" x14ac:dyDescent="0.25">
      <c r="B30" s="79" t="str">
        <f t="shared" si="1"/>
        <v/>
      </c>
      <c r="C30" s="123" t="str">
        <f t="shared" si="2"/>
        <v/>
      </c>
      <c r="D30" s="38"/>
      <c r="E30" s="35"/>
      <c r="F30" s="39"/>
      <c r="G30" s="39"/>
      <c r="H30" s="40"/>
      <c r="J30" s="9" t="str">
        <f>IF(AND('Covered Services'!Q34&lt;&gt;1,'Covered Services'!E34="OutPt, IN-Other",'Covered Services'!B34&gt;0),'Covered Services'!B34,"")</f>
        <v/>
      </c>
      <c r="K30" s="76" t="str">
        <f>IF(J30="","",'Covered Services'!D34)</f>
        <v/>
      </c>
      <c r="L30" s="43" t="str">
        <f t="array" ref="L30">IF(COUNTIF($J$6:$J$207,"?*")&lt;ROW(J30)-5,"",INDEX(J:J,SMALL(IF(J$6:J$207&lt;&gt;"",ROW(J$6:J$207)),ROWS(J$6:J30))))</f>
        <v/>
      </c>
      <c r="M30" s="43" t="str">
        <f t="array" ref="M30">IF(COUNTIF($J$6:$J$207,"?*")&lt;ROW(K30)-5,"",INDEX(K:K,SMALL(IF(K$6:K$207&lt;&gt;"",ROW(K$6:K$207)),ROWS(K$6:K30))))</f>
        <v/>
      </c>
    </row>
    <row r="31" spans="2:13" x14ac:dyDescent="0.25">
      <c r="B31" s="79" t="str">
        <f t="shared" si="1"/>
        <v/>
      </c>
      <c r="C31" s="123" t="str">
        <f t="shared" si="2"/>
        <v/>
      </c>
      <c r="D31" s="38"/>
      <c r="E31" s="35"/>
      <c r="F31" s="39"/>
      <c r="G31" s="39"/>
      <c r="H31" s="40"/>
      <c r="J31" s="9" t="str">
        <f>IF(AND('Covered Services'!Q35&lt;&gt;1,'Covered Services'!E35="OutPt, IN-Other",'Covered Services'!B35&gt;0),'Covered Services'!B35,"")</f>
        <v/>
      </c>
      <c r="K31" s="76" t="str">
        <f>IF(J31="","",'Covered Services'!D35)</f>
        <v/>
      </c>
      <c r="L31" s="43" t="str">
        <f t="array" ref="L31">IF(COUNTIF($J$6:$J$207,"?*")&lt;ROW(J31)-5,"",INDEX(J:J,SMALL(IF(J$6:J$207&lt;&gt;"",ROW(J$6:J$207)),ROWS(J$6:J31))))</f>
        <v/>
      </c>
      <c r="M31" s="43" t="str">
        <f t="array" ref="M31">IF(COUNTIF($J$6:$J$207,"?*")&lt;ROW(K31)-5,"",INDEX(K:K,SMALL(IF(K$6:K$207&lt;&gt;"",ROW(K$6:K$207)),ROWS(K$6:K31))))</f>
        <v/>
      </c>
    </row>
    <row r="32" spans="2:13" x14ac:dyDescent="0.25">
      <c r="B32" s="79" t="str">
        <f t="shared" si="1"/>
        <v/>
      </c>
      <c r="C32" s="123" t="str">
        <f t="shared" si="2"/>
        <v/>
      </c>
      <c r="D32" s="38"/>
      <c r="E32" s="35"/>
      <c r="F32" s="39"/>
      <c r="G32" s="39"/>
      <c r="H32" s="40"/>
      <c r="J32" s="9" t="str">
        <f>IF(AND('Covered Services'!Q36&lt;&gt;1,'Covered Services'!E36="OutPt, IN-Other",'Covered Services'!B36&gt;0),'Covered Services'!B36,"")</f>
        <v/>
      </c>
      <c r="K32" s="76" t="str">
        <f>IF(J32="","",'Covered Services'!D36)</f>
        <v/>
      </c>
      <c r="L32" s="43" t="str">
        <f t="array" ref="L32">IF(COUNTIF($J$6:$J$207,"?*")&lt;ROW(J32)-5,"",INDEX(J:J,SMALL(IF(J$6:J$207&lt;&gt;"",ROW(J$6:J$207)),ROWS(J$6:J32))))</f>
        <v/>
      </c>
      <c r="M32" s="43" t="str">
        <f t="array" ref="M32">IF(COUNTIF($J$6:$J$207,"?*")&lt;ROW(K32)-5,"",INDEX(K:K,SMALL(IF(K$6:K$207&lt;&gt;"",ROW(K$6:K$207)),ROWS(K$6:K32))))</f>
        <v/>
      </c>
    </row>
    <row r="33" spans="2:13" x14ac:dyDescent="0.25">
      <c r="B33" s="79" t="str">
        <f t="shared" si="1"/>
        <v/>
      </c>
      <c r="C33" s="123" t="str">
        <f t="shared" si="2"/>
        <v/>
      </c>
      <c r="D33" s="38"/>
      <c r="E33" s="35"/>
      <c r="F33" s="39"/>
      <c r="G33" s="39"/>
      <c r="H33" s="40"/>
      <c r="J33" s="9" t="str">
        <f>IF(AND('Covered Services'!Q37&lt;&gt;1,'Covered Services'!E37="OutPt, IN-Other",'Covered Services'!B37&gt;0),'Covered Services'!B37,"")</f>
        <v/>
      </c>
      <c r="K33" s="76" t="str">
        <f>IF(J33="","",'Covered Services'!D37)</f>
        <v/>
      </c>
      <c r="L33" s="43" t="str">
        <f t="array" ref="L33">IF(COUNTIF($J$6:$J$207,"?*")&lt;ROW(J33)-5,"",INDEX(J:J,SMALL(IF(J$6:J$207&lt;&gt;"",ROW(J$6:J$207)),ROWS(J$6:J33))))</f>
        <v/>
      </c>
      <c r="M33" s="43" t="str">
        <f t="array" ref="M33">IF(COUNTIF($J$6:$J$207,"?*")&lt;ROW(K33)-5,"",INDEX(K:K,SMALL(IF(K$6:K$207&lt;&gt;"",ROW(K$6:K$207)),ROWS(K$6:K33))))</f>
        <v/>
      </c>
    </row>
    <row r="34" spans="2:13" x14ac:dyDescent="0.25">
      <c r="B34" s="79" t="str">
        <f t="shared" si="1"/>
        <v/>
      </c>
      <c r="C34" s="123" t="str">
        <f t="shared" si="2"/>
        <v/>
      </c>
      <c r="D34" s="38"/>
      <c r="E34" s="35"/>
      <c r="F34" s="39"/>
      <c r="G34" s="39"/>
      <c r="H34" s="40"/>
      <c r="J34" s="9" t="str">
        <f>IF(AND('Covered Services'!Q38&lt;&gt;1,'Covered Services'!E38="OutPt, IN-Other",'Covered Services'!B38&gt;0),'Covered Services'!B38,"")</f>
        <v/>
      </c>
      <c r="K34" s="76" t="str">
        <f>IF(J34="","",'Covered Services'!D38)</f>
        <v/>
      </c>
      <c r="L34" s="43" t="str">
        <f t="array" ref="L34">IF(COUNTIF($J$6:$J$207,"?*")&lt;ROW(J34)-5,"",INDEX(J:J,SMALL(IF(J$6:J$207&lt;&gt;"",ROW(J$6:J$207)),ROWS(J$6:J34))))</f>
        <v/>
      </c>
      <c r="M34" s="43" t="str">
        <f t="array" ref="M34">IF(COUNTIF($J$6:$J$207,"?*")&lt;ROW(K34)-5,"",INDEX(K:K,SMALL(IF(K$6:K$207&lt;&gt;"",ROW(K$6:K$207)),ROWS(K$6:K34))))</f>
        <v/>
      </c>
    </row>
    <row r="35" spans="2:13" x14ac:dyDescent="0.25">
      <c r="B35" s="79" t="str">
        <f t="shared" si="1"/>
        <v/>
      </c>
      <c r="C35" s="123" t="str">
        <f t="shared" si="2"/>
        <v/>
      </c>
      <c r="D35" s="38"/>
      <c r="E35" s="35"/>
      <c r="F35" s="39"/>
      <c r="G35" s="39"/>
      <c r="H35" s="40"/>
      <c r="J35" s="9" t="str">
        <f>IF(AND('Covered Services'!Q39&lt;&gt;1,'Covered Services'!E39="OutPt, IN-Other",'Covered Services'!B39&gt;0),'Covered Services'!B39,"")</f>
        <v/>
      </c>
      <c r="K35" s="76" t="str">
        <f>IF(J35="","",'Covered Services'!D39)</f>
        <v/>
      </c>
      <c r="L35" s="43" t="str">
        <f t="array" ref="L35">IF(COUNTIF($J$6:$J$207,"?*")&lt;ROW(J35)-5,"",INDEX(J:J,SMALL(IF(J$6:J$207&lt;&gt;"",ROW(J$6:J$207)),ROWS(J$6:J35))))</f>
        <v/>
      </c>
      <c r="M35" s="43" t="str">
        <f t="array" ref="M35">IF(COUNTIF($J$6:$J$207,"?*")&lt;ROW(K35)-5,"",INDEX(K:K,SMALL(IF(K$6:K$207&lt;&gt;"",ROW(K$6:K$207)),ROWS(K$6:K35))))</f>
        <v/>
      </c>
    </row>
    <row r="36" spans="2:13" x14ac:dyDescent="0.25">
      <c r="B36" s="79" t="str">
        <f t="shared" si="1"/>
        <v/>
      </c>
      <c r="C36" s="123" t="str">
        <f t="shared" si="2"/>
        <v/>
      </c>
      <c r="D36" s="38"/>
      <c r="E36" s="35"/>
      <c r="F36" s="39"/>
      <c r="G36" s="39"/>
      <c r="H36" s="40"/>
      <c r="J36" s="9" t="str">
        <f>IF(AND('Covered Services'!Q40&lt;&gt;1,'Covered Services'!E40="OutPt, IN-Other",'Covered Services'!B40&gt;0),'Covered Services'!B40,"")</f>
        <v/>
      </c>
      <c r="K36" s="76" t="str">
        <f>IF(J36="","",'Covered Services'!D40)</f>
        <v/>
      </c>
      <c r="L36" s="43" t="str">
        <f t="array" ref="L36">IF(COUNTIF($J$6:$J$207,"?*")&lt;ROW(J36)-5,"",INDEX(J:J,SMALL(IF(J$6:J$207&lt;&gt;"",ROW(J$6:J$207)),ROWS(J$6:J36))))</f>
        <v/>
      </c>
      <c r="M36" s="43" t="str">
        <f t="array" ref="M36">IF(COUNTIF($J$6:$J$207,"?*")&lt;ROW(K36)-5,"",INDEX(K:K,SMALL(IF(K$6:K$207&lt;&gt;"",ROW(K$6:K$207)),ROWS(K$6:K36))))</f>
        <v/>
      </c>
    </row>
    <row r="37" spans="2:13" x14ac:dyDescent="0.25">
      <c r="B37" s="79" t="str">
        <f t="shared" si="1"/>
        <v/>
      </c>
      <c r="C37" s="123" t="str">
        <f t="shared" si="2"/>
        <v/>
      </c>
      <c r="D37" s="38"/>
      <c r="E37" s="35"/>
      <c r="F37" s="39"/>
      <c r="G37" s="39"/>
      <c r="H37" s="40"/>
      <c r="J37" s="9" t="str">
        <f>IF(AND('Covered Services'!Q41&lt;&gt;1,'Covered Services'!E41="OutPt, IN-Other",'Covered Services'!B41&gt;0),'Covered Services'!B41,"")</f>
        <v/>
      </c>
      <c r="K37" s="76" t="str">
        <f>IF(J37="","",'Covered Services'!D41)</f>
        <v/>
      </c>
      <c r="L37" s="43" t="str">
        <f t="array" ref="L37">IF(COUNTIF($J$6:$J$207,"?*")&lt;ROW(J37)-5,"",INDEX(J:J,SMALL(IF(J$6:J$207&lt;&gt;"",ROW(J$6:J$207)),ROWS(J$6:J37))))</f>
        <v/>
      </c>
      <c r="M37" s="43" t="str">
        <f t="array" ref="M37">IF(COUNTIF($J$6:$J$207,"?*")&lt;ROW(K37)-5,"",INDEX(K:K,SMALL(IF(K$6:K$207&lt;&gt;"",ROW(K$6:K$207)),ROWS(K$6:K37))))</f>
        <v/>
      </c>
    </row>
    <row r="38" spans="2:13" x14ac:dyDescent="0.25">
      <c r="B38" s="79" t="str">
        <f t="shared" si="1"/>
        <v/>
      </c>
      <c r="C38" s="123" t="str">
        <f t="shared" si="2"/>
        <v/>
      </c>
      <c r="D38" s="38"/>
      <c r="E38" s="35"/>
      <c r="F38" s="39"/>
      <c r="G38" s="39"/>
      <c r="H38" s="40"/>
      <c r="J38" s="9" t="str">
        <f>IF(AND('Covered Services'!Q42&lt;&gt;1,'Covered Services'!E42="OutPt, IN-Other",'Covered Services'!B42&gt;0),'Covered Services'!B42,"")</f>
        <v/>
      </c>
      <c r="K38" s="76" t="str">
        <f>IF(J38="","",'Covered Services'!D42)</f>
        <v/>
      </c>
      <c r="L38" s="43" t="str">
        <f t="array" ref="L38">IF(COUNTIF($J$6:$J$207,"?*")&lt;ROW(J38)-5,"",INDEX(J:J,SMALL(IF(J$6:J$207&lt;&gt;"",ROW(J$6:J$207)),ROWS(J$6:J38))))</f>
        <v/>
      </c>
      <c r="M38" s="43" t="str">
        <f t="array" ref="M38">IF(COUNTIF($J$6:$J$207,"?*")&lt;ROW(K38)-5,"",INDEX(K:K,SMALL(IF(K$6:K$207&lt;&gt;"",ROW(K$6:K$207)),ROWS(K$6:K38))))</f>
        <v/>
      </c>
    </row>
    <row r="39" spans="2:13" x14ac:dyDescent="0.25">
      <c r="B39" s="79" t="str">
        <f t="shared" si="1"/>
        <v/>
      </c>
      <c r="C39" s="123" t="str">
        <f t="shared" si="2"/>
        <v/>
      </c>
      <c r="D39" s="38"/>
      <c r="E39" s="35"/>
      <c r="F39" s="39"/>
      <c r="G39" s="39"/>
      <c r="H39" s="40"/>
      <c r="J39" s="9" t="str">
        <f>IF(AND('Covered Services'!Q43&lt;&gt;1,'Covered Services'!E43="OutPt, IN-Other",'Covered Services'!B43&gt;0),'Covered Services'!B43,"")</f>
        <v/>
      </c>
      <c r="K39" s="76" t="str">
        <f>IF(J39="","",'Covered Services'!D43)</f>
        <v/>
      </c>
      <c r="L39" s="43" t="str">
        <f t="array" ref="L39">IF(COUNTIF($J$6:$J$207,"?*")&lt;ROW(J39)-5,"",INDEX(J:J,SMALL(IF(J$6:J$207&lt;&gt;"",ROW(J$6:J$207)),ROWS(J$6:J39))))</f>
        <v/>
      </c>
      <c r="M39" s="43" t="str">
        <f t="array" ref="M39">IF(COUNTIF($J$6:$J$207,"?*")&lt;ROW(K39)-5,"",INDEX(K:K,SMALL(IF(K$6:K$207&lt;&gt;"",ROW(K$6:K$207)),ROWS(K$6:K39))))</f>
        <v/>
      </c>
    </row>
    <row r="40" spans="2:13" x14ac:dyDescent="0.25">
      <c r="B40" s="79" t="str">
        <f t="shared" si="1"/>
        <v/>
      </c>
      <c r="C40" s="123" t="str">
        <f t="shared" si="2"/>
        <v/>
      </c>
      <c r="D40" s="38"/>
      <c r="E40" s="35"/>
      <c r="F40" s="39"/>
      <c r="G40" s="39"/>
      <c r="H40" s="40"/>
      <c r="J40" s="9" t="str">
        <f>IF(AND('Covered Services'!Q44&lt;&gt;1,'Covered Services'!E44="OutPt, IN-Other",'Covered Services'!B44&gt;0),'Covered Services'!B44,"")</f>
        <v/>
      </c>
      <c r="K40" s="76" t="str">
        <f>IF(J40="","",'Covered Services'!D44)</f>
        <v/>
      </c>
      <c r="L40" s="43" t="str">
        <f t="array" ref="L40">IF(COUNTIF($J$6:$J$207,"?*")&lt;ROW(J40)-5,"",INDEX(J:J,SMALL(IF(J$6:J$207&lt;&gt;"",ROW(J$6:J$207)),ROWS(J$6:J40))))</f>
        <v/>
      </c>
      <c r="M40" s="43" t="str">
        <f t="array" ref="M40">IF(COUNTIF($J$6:$J$207,"?*")&lt;ROW(K40)-5,"",INDEX(K:K,SMALL(IF(K$6:K$207&lt;&gt;"",ROW(K$6:K$207)),ROWS(K$6:K40))))</f>
        <v/>
      </c>
    </row>
    <row r="41" spans="2:13" x14ac:dyDescent="0.25">
      <c r="B41" s="79" t="str">
        <f t="shared" si="1"/>
        <v/>
      </c>
      <c r="C41" s="123" t="str">
        <f t="shared" si="2"/>
        <v/>
      </c>
      <c r="D41" s="38"/>
      <c r="E41" s="35"/>
      <c r="F41" s="39"/>
      <c r="G41" s="39"/>
      <c r="H41" s="40"/>
      <c r="J41" s="9" t="str">
        <f>IF(AND('Covered Services'!Q45&lt;&gt;1,'Covered Services'!E45="OutPt, IN-Other",'Covered Services'!B45&gt;0),'Covered Services'!B45,"")</f>
        <v/>
      </c>
      <c r="K41" s="76" t="str">
        <f>IF(J41="","",'Covered Services'!D45)</f>
        <v/>
      </c>
      <c r="L41" s="43" t="str">
        <f t="array" ref="L41">IF(COUNTIF($J$6:$J$207,"?*")&lt;ROW(J41)-5,"",INDEX(J:J,SMALL(IF(J$6:J$207&lt;&gt;"",ROW(J$6:J$207)),ROWS(J$6:J41))))</f>
        <v/>
      </c>
      <c r="M41" s="43" t="str">
        <f t="array" ref="M41">IF(COUNTIF($J$6:$J$207,"?*")&lt;ROW(K41)-5,"",INDEX(K:K,SMALL(IF(K$6:K$207&lt;&gt;"",ROW(K$6:K$207)),ROWS(K$6:K41))))</f>
        <v/>
      </c>
    </row>
    <row r="42" spans="2:13" x14ac:dyDescent="0.25">
      <c r="B42" s="79" t="str">
        <f t="shared" si="1"/>
        <v/>
      </c>
      <c r="C42" s="123" t="str">
        <f t="shared" si="2"/>
        <v/>
      </c>
      <c r="D42" s="38"/>
      <c r="E42" s="35"/>
      <c r="F42" s="39"/>
      <c r="G42" s="39"/>
      <c r="H42" s="40"/>
      <c r="J42" s="9" t="str">
        <f>IF(AND('Covered Services'!Q46&lt;&gt;1,'Covered Services'!E46="OutPt, IN-Other",'Covered Services'!B46&gt;0),'Covered Services'!B46,"")</f>
        <v/>
      </c>
      <c r="K42" s="76" t="str">
        <f>IF(J42="","",'Covered Services'!D46)</f>
        <v/>
      </c>
      <c r="L42" s="43" t="str">
        <f t="array" ref="L42">IF(COUNTIF($J$6:$J$207,"?*")&lt;ROW(J42)-5,"",INDEX(J:J,SMALL(IF(J$6:J$207&lt;&gt;"",ROW(J$6:J$207)),ROWS(J$6:J42))))</f>
        <v/>
      </c>
      <c r="M42" s="43" t="str">
        <f t="array" ref="M42">IF(COUNTIF($J$6:$J$207,"?*")&lt;ROW(K42)-5,"",INDEX(K:K,SMALL(IF(K$6:K$207&lt;&gt;"",ROW(K$6:K$207)),ROWS(K$6:K42))))</f>
        <v/>
      </c>
    </row>
    <row r="43" spans="2:13" x14ac:dyDescent="0.25">
      <c r="B43" s="79" t="str">
        <f t="shared" si="1"/>
        <v/>
      </c>
      <c r="C43" s="123" t="str">
        <f t="shared" si="2"/>
        <v/>
      </c>
      <c r="D43" s="38"/>
      <c r="E43" s="35"/>
      <c r="F43" s="39"/>
      <c r="G43" s="39"/>
      <c r="H43" s="40"/>
      <c r="J43" s="9" t="str">
        <f>IF(AND('Covered Services'!Q47&lt;&gt;1,'Covered Services'!E47="OutPt, IN-Other",'Covered Services'!B47&gt;0),'Covered Services'!B47,"")</f>
        <v/>
      </c>
      <c r="K43" s="76" t="str">
        <f>IF(J43="","",'Covered Services'!D47)</f>
        <v/>
      </c>
      <c r="L43" s="43" t="str">
        <f t="array" ref="L43">IF(COUNTIF($J$6:$J$207,"?*")&lt;ROW(J43)-5,"",INDEX(J:J,SMALL(IF(J$6:J$207&lt;&gt;"",ROW(J$6:J$207)),ROWS(J$6:J43))))</f>
        <v/>
      </c>
      <c r="M43" s="43" t="str">
        <f t="array" ref="M43">IF(COUNTIF($J$6:$J$207,"?*")&lt;ROW(K43)-5,"",INDEX(K:K,SMALL(IF(K$6:K$207&lt;&gt;"",ROW(K$6:K$207)),ROWS(K$6:K43))))</f>
        <v/>
      </c>
    </row>
    <row r="44" spans="2:13" x14ac:dyDescent="0.25">
      <c r="B44" s="79" t="str">
        <f t="shared" si="1"/>
        <v/>
      </c>
      <c r="C44" s="123" t="str">
        <f t="shared" si="2"/>
        <v/>
      </c>
      <c r="D44" s="38"/>
      <c r="E44" s="35"/>
      <c r="F44" s="39"/>
      <c r="G44" s="39"/>
      <c r="H44" s="40"/>
      <c r="J44" s="9" t="str">
        <f>IF(AND('Covered Services'!Q48&lt;&gt;1,'Covered Services'!E48="OutPt, IN-Other",'Covered Services'!B48&gt;0),'Covered Services'!B48,"")</f>
        <v/>
      </c>
      <c r="K44" s="76" t="str">
        <f>IF(J44="","",'Covered Services'!D48)</f>
        <v/>
      </c>
      <c r="L44" s="43" t="str">
        <f t="array" ref="L44">IF(COUNTIF($J$6:$J$207,"?*")&lt;ROW(J44)-5,"",INDEX(J:J,SMALL(IF(J$6:J$207&lt;&gt;"",ROW(J$6:J$207)),ROWS(J$6:J44))))</f>
        <v/>
      </c>
      <c r="M44" s="43" t="str">
        <f t="array" ref="M44">IF(COUNTIF($J$6:$J$207,"?*")&lt;ROW(K44)-5,"",INDEX(K:K,SMALL(IF(K$6:K$207&lt;&gt;"",ROW(K$6:K$207)),ROWS(K$6:K44))))</f>
        <v/>
      </c>
    </row>
    <row r="45" spans="2:13" x14ac:dyDescent="0.25">
      <c r="B45" s="79" t="str">
        <f t="shared" si="1"/>
        <v/>
      </c>
      <c r="C45" s="123" t="str">
        <f t="shared" si="2"/>
        <v/>
      </c>
      <c r="D45" s="38"/>
      <c r="E45" s="35"/>
      <c r="F45" s="39"/>
      <c r="G45" s="39"/>
      <c r="H45" s="40"/>
      <c r="J45" s="9" t="str">
        <f>IF(AND('Covered Services'!Q49&lt;&gt;1,'Covered Services'!E49="OutPt, IN-Other",'Covered Services'!B49&gt;0),'Covered Services'!B49,"")</f>
        <v/>
      </c>
      <c r="K45" s="76" t="str">
        <f>IF(J45="","",'Covered Services'!D49)</f>
        <v/>
      </c>
      <c r="L45" s="43" t="str">
        <f t="array" ref="L45">IF(COUNTIF($J$6:$J$207,"?*")&lt;ROW(J45)-5,"",INDEX(J:J,SMALL(IF(J$6:J$207&lt;&gt;"",ROW(J$6:J$207)),ROWS(J$6:J45))))</f>
        <v/>
      </c>
      <c r="M45" s="43" t="str">
        <f t="array" ref="M45">IF(COUNTIF($J$6:$J$207,"?*")&lt;ROW(K45)-5,"",INDEX(K:K,SMALL(IF(K$6:K$207&lt;&gt;"",ROW(K$6:K$207)),ROWS(K$6:K45))))</f>
        <v/>
      </c>
    </row>
    <row r="46" spans="2:13" x14ac:dyDescent="0.25">
      <c r="B46" s="79" t="str">
        <f t="shared" si="1"/>
        <v/>
      </c>
      <c r="C46" s="123" t="str">
        <f t="shared" si="2"/>
        <v/>
      </c>
      <c r="D46" s="38"/>
      <c r="E46" s="35"/>
      <c r="F46" s="39"/>
      <c r="G46" s="39"/>
      <c r="H46" s="40"/>
      <c r="J46" s="9" t="str">
        <f>IF(AND('Covered Services'!Q50&lt;&gt;1,'Covered Services'!E50="OutPt, IN-Other",'Covered Services'!B50&gt;0),'Covered Services'!B50,"")</f>
        <v/>
      </c>
      <c r="K46" s="76" t="str">
        <f>IF(J46="","",'Covered Services'!D50)</f>
        <v/>
      </c>
      <c r="L46" s="43" t="str">
        <f t="array" ref="L46">IF(COUNTIF($J$6:$J$207,"?*")&lt;ROW(J46)-5,"",INDEX(J:J,SMALL(IF(J$6:J$207&lt;&gt;"",ROW(J$6:J$207)),ROWS(J$6:J46))))</f>
        <v/>
      </c>
      <c r="M46" s="43" t="str">
        <f t="array" ref="M46">IF(COUNTIF($J$6:$J$207,"?*")&lt;ROW(K46)-5,"",INDEX(K:K,SMALL(IF(K$6:K$207&lt;&gt;"",ROW(K$6:K$207)),ROWS(K$6:K46))))</f>
        <v/>
      </c>
    </row>
    <row r="47" spans="2:13" x14ac:dyDescent="0.25">
      <c r="B47" s="79" t="str">
        <f t="shared" si="1"/>
        <v/>
      </c>
      <c r="C47" s="123" t="str">
        <f t="shared" si="2"/>
        <v/>
      </c>
      <c r="D47" s="38"/>
      <c r="E47" s="35"/>
      <c r="F47" s="39"/>
      <c r="G47" s="39"/>
      <c r="H47" s="40"/>
      <c r="J47" s="9" t="str">
        <f>IF(AND('Covered Services'!Q51&lt;&gt;1,'Covered Services'!E51="OutPt, IN-Other",'Covered Services'!B51&gt;0),'Covered Services'!B51,"")</f>
        <v/>
      </c>
      <c r="K47" s="76" t="str">
        <f>IF(J47="","",'Covered Services'!D51)</f>
        <v/>
      </c>
      <c r="L47" s="43" t="str">
        <f t="array" ref="L47">IF(COUNTIF($J$6:$J$207,"?*")&lt;ROW(J47)-5,"",INDEX(J:J,SMALL(IF(J$6:J$207&lt;&gt;"",ROW(J$6:J$207)),ROWS(J$6:J47))))</f>
        <v/>
      </c>
      <c r="M47" s="43" t="str">
        <f t="array" ref="M47">IF(COUNTIF($J$6:$J$207,"?*")&lt;ROW(K47)-5,"",INDEX(K:K,SMALL(IF(K$6:K$207&lt;&gt;"",ROW(K$6:K$207)),ROWS(K$6:K47))))</f>
        <v/>
      </c>
    </row>
    <row r="48" spans="2:13" x14ac:dyDescent="0.25">
      <c r="B48" s="79" t="str">
        <f t="shared" si="1"/>
        <v/>
      </c>
      <c r="C48" s="123" t="str">
        <f t="shared" si="2"/>
        <v/>
      </c>
      <c r="D48" s="38"/>
      <c r="E48" s="35"/>
      <c r="F48" s="39"/>
      <c r="G48" s="39"/>
      <c r="H48" s="40"/>
      <c r="J48" s="9" t="str">
        <f>IF(AND('Covered Services'!Q52&lt;&gt;1,'Covered Services'!E52="OutPt, IN-Other",'Covered Services'!B52&gt;0),'Covered Services'!B52,"")</f>
        <v/>
      </c>
      <c r="K48" s="76" t="str">
        <f>IF(J48="","",'Covered Services'!D52)</f>
        <v/>
      </c>
      <c r="L48" s="43" t="str">
        <f t="array" ref="L48">IF(COUNTIF($J$6:$J$207,"?*")&lt;ROW(J48)-5,"",INDEX(J:J,SMALL(IF(J$6:J$207&lt;&gt;"",ROW(J$6:J$207)),ROWS(J$6:J48))))</f>
        <v/>
      </c>
      <c r="M48" s="43" t="str">
        <f t="array" ref="M48">IF(COUNTIF($J$6:$J$207,"?*")&lt;ROW(K48)-5,"",INDEX(K:K,SMALL(IF(K$6:K$207&lt;&gt;"",ROW(K$6:K$207)),ROWS(K$6:K48))))</f>
        <v/>
      </c>
    </row>
    <row r="49" spans="2:13" x14ac:dyDescent="0.25">
      <c r="B49" s="79" t="str">
        <f t="shared" si="1"/>
        <v/>
      </c>
      <c r="C49" s="123" t="str">
        <f t="shared" si="2"/>
        <v/>
      </c>
      <c r="D49" s="38"/>
      <c r="E49" s="35"/>
      <c r="F49" s="39"/>
      <c r="G49" s="39"/>
      <c r="H49" s="40"/>
      <c r="J49" s="9" t="str">
        <f>IF(AND('Covered Services'!Q53&lt;&gt;1,'Covered Services'!E53="OutPt, IN-Other",'Covered Services'!B53&gt;0),'Covered Services'!B53,"")</f>
        <v/>
      </c>
      <c r="K49" s="76" t="str">
        <f>IF(J49="","",'Covered Services'!D53)</f>
        <v/>
      </c>
      <c r="L49" s="43" t="str">
        <f t="array" ref="L49">IF(COUNTIF($J$6:$J$207,"?*")&lt;ROW(J49)-5,"",INDEX(J:J,SMALL(IF(J$6:J$207&lt;&gt;"",ROW(J$6:J$207)),ROWS(J$6:J49))))</f>
        <v/>
      </c>
      <c r="M49" s="43" t="str">
        <f t="array" ref="M49">IF(COUNTIF($J$6:$J$207,"?*")&lt;ROW(K49)-5,"",INDEX(K:K,SMALL(IF(K$6:K$207&lt;&gt;"",ROW(K$6:K$207)),ROWS(K$6:K49))))</f>
        <v/>
      </c>
    </row>
    <row r="50" spans="2:13" x14ac:dyDescent="0.25">
      <c r="B50" s="79" t="str">
        <f t="shared" si="1"/>
        <v/>
      </c>
      <c r="C50" s="123" t="str">
        <f t="shared" si="2"/>
        <v/>
      </c>
      <c r="D50" s="38"/>
      <c r="E50" s="35"/>
      <c r="F50" s="39"/>
      <c r="G50" s="39"/>
      <c r="H50" s="40"/>
      <c r="J50" s="9" t="str">
        <f>IF(AND('Covered Services'!Q54&lt;&gt;1,'Covered Services'!E54="OutPt, IN-Other",'Covered Services'!B54&gt;0),'Covered Services'!B54,"")</f>
        <v/>
      </c>
      <c r="K50" s="76" t="str">
        <f>IF(J50="","",'Covered Services'!D54)</f>
        <v/>
      </c>
      <c r="L50" s="43" t="str">
        <f t="array" ref="L50">IF(COUNTIF($J$6:$J$207,"?*")&lt;ROW(J50)-5,"",INDEX(J:J,SMALL(IF(J$6:J$207&lt;&gt;"",ROW(J$6:J$207)),ROWS(J$6:J50))))</f>
        <v/>
      </c>
      <c r="M50" s="43" t="str">
        <f t="array" ref="M50">IF(COUNTIF($J$6:$J$207,"?*")&lt;ROW(K50)-5,"",INDEX(K:K,SMALL(IF(K$6:K$207&lt;&gt;"",ROW(K$6:K$207)),ROWS(K$6:K50))))</f>
        <v/>
      </c>
    </row>
    <row r="51" spans="2:13" x14ac:dyDescent="0.25">
      <c r="B51" s="79" t="str">
        <f t="shared" si="1"/>
        <v/>
      </c>
      <c r="C51" s="123" t="str">
        <f t="shared" si="2"/>
        <v/>
      </c>
      <c r="D51" s="38"/>
      <c r="E51" s="35"/>
      <c r="F51" s="39"/>
      <c r="G51" s="39"/>
      <c r="H51" s="40"/>
      <c r="J51" s="9" t="str">
        <f>IF(AND('Covered Services'!Q55&lt;&gt;1,'Covered Services'!E55="OutPt, IN-Other",'Covered Services'!B55&gt;0),'Covered Services'!B55,"")</f>
        <v/>
      </c>
      <c r="K51" s="76" t="str">
        <f>IF(J51="","",'Covered Services'!D55)</f>
        <v/>
      </c>
      <c r="L51" s="43" t="str">
        <f t="array" ref="L51">IF(COUNTIF($J$6:$J$207,"?*")&lt;ROW(J51)-5,"",INDEX(J:J,SMALL(IF(J$6:J$207&lt;&gt;"",ROW(J$6:J$207)),ROWS(J$6:J51))))</f>
        <v/>
      </c>
      <c r="M51" s="43" t="str">
        <f t="array" ref="M51">IF(COUNTIF($J$6:$J$207,"?*")&lt;ROW(K51)-5,"",INDEX(K:K,SMALL(IF(K$6:K$207&lt;&gt;"",ROW(K$6:K$207)),ROWS(K$6:K51))))</f>
        <v/>
      </c>
    </row>
    <row r="52" spans="2:13" x14ac:dyDescent="0.25">
      <c r="B52" s="79" t="str">
        <f t="shared" si="1"/>
        <v/>
      </c>
      <c r="C52" s="123" t="str">
        <f t="shared" si="2"/>
        <v/>
      </c>
      <c r="D52" s="38"/>
      <c r="E52" s="35"/>
      <c r="F52" s="39"/>
      <c r="G52" s="39"/>
      <c r="H52" s="40"/>
      <c r="J52" s="9" t="str">
        <f>IF(AND('Covered Services'!Q56&lt;&gt;1,'Covered Services'!E56="OutPt, IN-Other",'Covered Services'!B56&gt;0),'Covered Services'!B56,"")</f>
        <v/>
      </c>
      <c r="K52" s="76" t="str">
        <f>IF(J52="","",'Covered Services'!D56)</f>
        <v/>
      </c>
      <c r="L52" s="43" t="str">
        <f t="array" ref="L52">IF(COUNTIF($J$6:$J$207,"?*")&lt;ROW(J52)-5,"",INDEX(J:J,SMALL(IF(J$6:J$207&lt;&gt;"",ROW(J$6:J$207)),ROWS(J$6:J52))))</f>
        <v/>
      </c>
      <c r="M52" s="43" t="str">
        <f t="array" ref="M52">IF(COUNTIF($J$6:$J$207,"?*")&lt;ROW(K52)-5,"",INDEX(K:K,SMALL(IF(K$6:K$207&lt;&gt;"",ROW(K$6:K$207)),ROWS(K$6:K52))))</f>
        <v/>
      </c>
    </row>
    <row r="53" spans="2:13" x14ac:dyDescent="0.25">
      <c r="B53" s="79" t="str">
        <f t="shared" si="1"/>
        <v/>
      </c>
      <c r="C53" s="123" t="str">
        <f t="shared" si="2"/>
        <v/>
      </c>
      <c r="D53" s="38"/>
      <c r="E53" s="35"/>
      <c r="F53" s="39"/>
      <c r="G53" s="39"/>
      <c r="H53" s="40"/>
      <c r="J53" s="9" t="str">
        <f>IF(AND('Covered Services'!Q57&lt;&gt;1,'Covered Services'!E57="OutPt, IN-Other",'Covered Services'!B57&gt;0),'Covered Services'!B57,"")</f>
        <v/>
      </c>
      <c r="K53" s="76" t="str">
        <f>IF(J53="","",'Covered Services'!D57)</f>
        <v/>
      </c>
      <c r="L53" s="43" t="str">
        <f t="array" ref="L53">IF(COUNTIF($J$6:$J$207,"?*")&lt;ROW(J53)-5,"",INDEX(J:J,SMALL(IF(J$6:J$207&lt;&gt;"",ROW(J$6:J$207)),ROWS(J$6:J53))))</f>
        <v/>
      </c>
      <c r="M53" s="43" t="str">
        <f t="array" ref="M53">IF(COUNTIF($J$6:$J$207,"?*")&lt;ROW(K53)-5,"",INDEX(K:K,SMALL(IF(K$6:K$207&lt;&gt;"",ROW(K$6:K$207)),ROWS(K$6:K53))))</f>
        <v/>
      </c>
    </row>
    <row r="54" spans="2:13" x14ac:dyDescent="0.25">
      <c r="B54" s="79" t="str">
        <f t="shared" si="1"/>
        <v/>
      </c>
      <c r="C54" s="123" t="str">
        <f t="shared" si="2"/>
        <v/>
      </c>
      <c r="D54" s="38"/>
      <c r="E54" s="35"/>
      <c r="F54" s="39"/>
      <c r="G54" s="39"/>
      <c r="H54" s="40"/>
      <c r="J54" s="9" t="str">
        <f>IF(AND('Covered Services'!Q58&lt;&gt;1,'Covered Services'!E58="OutPt, IN-Other",'Covered Services'!B58&gt;0),'Covered Services'!B58,"")</f>
        <v/>
      </c>
      <c r="K54" s="76" t="str">
        <f>IF(J54="","",'Covered Services'!D58)</f>
        <v/>
      </c>
      <c r="L54" s="43" t="str">
        <f t="array" ref="L54">IF(COUNTIF($J$6:$J$207,"?*")&lt;ROW(J54)-5,"",INDEX(J:J,SMALL(IF(J$6:J$207&lt;&gt;"",ROW(J$6:J$207)),ROWS(J$6:J54))))</f>
        <v/>
      </c>
      <c r="M54" s="43" t="str">
        <f t="array" ref="M54">IF(COUNTIF($J$6:$J$207,"?*")&lt;ROW(K54)-5,"",INDEX(K:K,SMALL(IF(K$6:K$207&lt;&gt;"",ROW(K$6:K$207)),ROWS(K$6:K54))))</f>
        <v/>
      </c>
    </row>
    <row r="55" spans="2:13" x14ac:dyDescent="0.25">
      <c r="B55" s="79" t="str">
        <f t="shared" si="1"/>
        <v/>
      </c>
      <c r="C55" s="123" t="str">
        <f t="shared" si="2"/>
        <v/>
      </c>
      <c r="D55" s="38"/>
      <c r="E55" s="35"/>
      <c r="F55" s="39"/>
      <c r="G55" s="39"/>
      <c r="H55" s="40"/>
      <c r="J55" s="9" t="str">
        <f>IF(AND('Covered Services'!Q59&lt;&gt;1,'Covered Services'!E59="OutPt, IN-Other",'Covered Services'!B59&gt;0),'Covered Services'!B59,"")</f>
        <v/>
      </c>
      <c r="K55" s="76" t="str">
        <f>IF(J55="","",'Covered Services'!D59)</f>
        <v/>
      </c>
      <c r="L55" s="43" t="str">
        <f t="array" ref="L55">IF(COUNTIF($J$6:$J$207,"?*")&lt;ROW(J55)-5,"",INDEX(J:J,SMALL(IF(J$6:J$207&lt;&gt;"",ROW(J$6:J$207)),ROWS(J$6:J55))))</f>
        <v/>
      </c>
      <c r="M55" s="43" t="str">
        <f t="array" ref="M55">IF(COUNTIF($J$6:$J$207,"?*")&lt;ROW(K55)-5,"",INDEX(K:K,SMALL(IF(K$6:K$207&lt;&gt;"",ROW(K$6:K$207)),ROWS(K$6:K55))))</f>
        <v/>
      </c>
    </row>
    <row r="56" spans="2:13" x14ac:dyDescent="0.25">
      <c r="B56" s="79" t="str">
        <f t="shared" si="1"/>
        <v/>
      </c>
      <c r="C56" s="123" t="str">
        <f t="shared" si="2"/>
        <v/>
      </c>
      <c r="D56" s="38"/>
      <c r="E56" s="35"/>
      <c r="F56" s="39"/>
      <c r="G56" s="39"/>
      <c r="H56" s="40"/>
      <c r="J56" s="9" t="str">
        <f>IF(AND('Covered Services'!Q60&lt;&gt;1,'Covered Services'!E60="OutPt, IN-Other",'Covered Services'!B60&gt;0),'Covered Services'!B60,"")</f>
        <v/>
      </c>
      <c r="K56" s="76" t="str">
        <f>IF(J56="","",'Covered Services'!D60)</f>
        <v/>
      </c>
      <c r="L56" s="43" t="str">
        <f t="array" ref="L56">IF(COUNTIF($J$6:$J$207,"?*")&lt;ROW(J56)-5,"",INDEX(J:J,SMALL(IF(J$6:J$207&lt;&gt;"",ROW(J$6:J$207)),ROWS(J$6:J56))))</f>
        <v/>
      </c>
      <c r="M56" s="43" t="str">
        <f t="array" ref="M56">IF(COUNTIF($J$6:$J$207,"?*")&lt;ROW(K56)-5,"",INDEX(K:K,SMALL(IF(K$6:K$207&lt;&gt;"",ROW(K$6:K$207)),ROWS(K$6:K56))))</f>
        <v/>
      </c>
    </row>
    <row r="57" spans="2:13" x14ac:dyDescent="0.25">
      <c r="B57" s="79" t="str">
        <f t="shared" si="1"/>
        <v/>
      </c>
      <c r="C57" s="123" t="str">
        <f t="shared" si="2"/>
        <v/>
      </c>
      <c r="D57" s="38"/>
      <c r="E57" s="35"/>
      <c r="F57" s="39"/>
      <c r="G57" s="39"/>
      <c r="H57" s="40"/>
      <c r="J57" s="9" t="str">
        <f>IF(AND('Covered Services'!Q61&lt;&gt;1,'Covered Services'!E61="OutPt, IN-Other",'Covered Services'!B61&gt;0),'Covered Services'!B61,"")</f>
        <v/>
      </c>
      <c r="K57" s="76" t="str">
        <f>IF(J57="","",'Covered Services'!D61)</f>
        <v/>
      </c>
      <c r="L57" s="43" t="str">
        <f t="array" ref="L57">IF(COUNTIF($J$6:$J$207,"?*")&lt;ROW(J57)-5,"",INDEX(J:J,SMALL(IF(J$6:J$207&lt;&gt;"",ROW(J$6:J$207)),ROWS(J$6:J57))))</f>
        <v/>
      </c>
      <c r="M57" s="43" t="str">
        <f t="array" ref="M57">IF(COUNTIF($J$6:$J$207,"?*")&lt;ROW(K57)-5,"",INDEX(K:K,SMALL(IF(K$6:K$207&lt;&gt;"",ROW(K$6:K$207)),ROWS(K$6:K57))))</f>
        <v/>
      </c>
    </row>
    <row r="58" spans="2:13" x14ac:dyDescent="0.25">
      <c r="B58" s="79" t="str">
        <f t="shared" si="1"/>
        <v/>
      </c>
      <c r="C58" s="123" t="str">
        <f t="shared" si="2"/>
        <v/>
      </c>
      <c r="D58" s="38"/>
      <c r="E58" s="35"/>
      <c r="F58" s="39"/>
      <c r="G58" s="39"/>
      <c r="H58" s="40"/>
      <c r="J58" s="9" t="str">
        <f>IF(AND('Covered Services'!Q62&lt;&gt;1,'Covered Services'!E62="OutPt, IN-Other",'Covered Services'!B62&gt;0),'Covered Services'!B62,"")</f>
        <v/>
      </c>
      <c r="K58" s="76" t="str">
        <f>IF(J58="","",'Covered Services'!D62)</f>
        <v/>
      </c>
      <c r="L58" s="43" t="str">
        <f t="array" ref="L58">IF(COUNTIF($J$6:$J$207,"?*")&lt;ROW(J58)-5,"",INDEX(J:J,SMALL(IF(J$6:J$207&lt;&gt;"",ROW(J$6:J$207)),ROWS(J$6:J58))))</f>
        <v/>
      </c>
      <c r="M58" s="43" t="str">
        <f t="array" ref="M58">IF(COUNTIF($J$6:$J$207,"?*")&lt;ROW(K58)-5,"",INDEX(K:K,SMALL(IF(K$6:K$207&lt;&gt;"",ROW(K$6:K$207)),ROWS(K$6:K58))))</f>
        <v/>
      </c>
    </row>
    <row r="59" spans="2:13" x14ac:dyDescent="0.25">
      <c r="B59" s="79" t="str">
        <f t="shared" si="1"/>
        <v/>
      </c>
      <c r="C59" s="123" t="str">
        <f t="shared" si="2"/>
        <v/>
      </c>
      <c r="D59" s="38"/>
      <c r="E59" s="35"/>
      <c r="F59" s="39"/>
      <c r="G59" s="39"/>
      <c r="H59" s="40"/>
      <c r="J59" s="9" t="str">
        <f>IF(AND('Covered Services'!Q63&lt;&gt;1,'Covered Services'!E63="OutPt, IN-Other",'Covered Services'!B63&gt;0),'Covered Services'!B63,"")</f>
        <v/>
      </c>
      <c r="K59" s="76" t="str">
        <f>IF(J59="","",'Covered Services'!D63)</f>
        <v/>
      </c>
      <c r="L59" s="43" t="str">
        <f t="array" ref="L59">IF(COUNTIF($J$6:$J$207,"?*")&lt;ROW(J59)-5,"",INDEX(J:J,SMALL(IF(J$6:J$207&lt;&gt;"",ROW(J$6:J$207)),ROWS(J$6:J59))))</f>
        <v/>
      </c>
      <c r="M59" s="43" t="str">
        <f t="array" ref="M59">IF(COUNTIF($J$6:$J$207,"?*")&lt;ROW(K59)-5,"",INDEX(K:K,SMALL(IF(K$6:K$207&lt;&gt;"",ROW(K$6:K$207)),ROWS(K$6:K59))))</f>
        <v/>
      </c>
    </row>
    <row r="60" spans="2:13" x14ac:dyDescent="0.25">
      <c r="B60" s="79" t="str">
        <f t="shared" si="1"/>
        <v/>
      </c>
      <c r="C60" s="123" t="str">
        <f t="shared" si="2"/>
        <v/>
      </c>
      <c r="D60" s="38"/>
      <c r="E60" s="35"/>
      <c r="F60" s="39"/>
      <c r="G60" s="39"/>
      <c r="H60" s="40"/>
      <c r="J60" s="9" t="str">
        <f>IF(AND('Covered Services'!Q64&lt;&gt;1,'Covered Services'!E64="OutPt, IN-Other",'Covered Services'!B64&gt;0),'Covered Services'!B64,"")</f>
        <v/>
      </c>
      <c r="K60" s="76" t="str">
        <f>IF(J60="","",'Covered Services'!D64)</f>
        <v/>
      </c>
      <c r="L60" s="43" t="str">
        <f t="array" ref="L60">IF(COUNTIF($J$6:$J$207,"?*")&lt;ROW(J60)-5,"",INDEX(J:J,SMALL(IF(J$6:J$207&lt;&gt;"",ROW(J$6:J$207)),ROWS(J$6:J60))))</f>
        <v/>
      </c>
      <c r="M60" s="43" t="str">
        <f t="array" ref="M60">IF(COUNTIF($J$6:$J$207,"?*")&lt;ROW(K60)-5,"",INDEX(K:K,SMALL(IF(K$6:K$207&lt;&gt;"",ROW(K$6:K$207)),ROWS(K$6:K60))))</f>
        <v/>
      </c>
    </row>
    <row r="61" spans="2:13" x14ac:dyDescent="0.25">
      <c r="B61" s="79" t="str">
        <f t="shared" si="1"/>
        <v/>
      </c>
      <c r="C61" s="123" t="str">
        <f t="shared" si="2"/>
        <v/>
      </c>
      <c r="D61" s="38"/>
      <c r="E61" s="35"/>
      <c r="F61" s="39"/>
      <c r="G61" s="39"/>
      <c r="H61" s="40"/>
      <c r="J61" s="9" t="str">
        <f>IF(AND('Covered Services'!Q65&lt;&gt;1,'Covered Services'!E65="OutPt, IN-Other",'Covered Services'!B65&gt;0),'Covered Services'!B65,"")</f>
        <v/>
      </c>
      <c r="K61" s="76" t="str">
        <f>IF(J61="","",'Covered Services'!D65)</f>
        <v/>
      </c>
      <c r="L61" s="43" t="str">
        <f t="array" ref="L61">IF(COUNTIF($J$6:$J$207,"?*")&lt;ROW(J61)-5,"",INDEX(J:J,SMALL(IF(J$6:J$207&lt;&gt;"",ROW(J$6:J$207)),ROWS(J$6:J61))))</f>
        <v/>
      </c>
      <c r="M61" s="43" t="str">
        <f t="array" ref="M61">IF(COUNTIF($J$6:$J$207,"?*")&lt;ROW(K61)-5,"",INDEX(K:K,SMALL(IF(K$6:K$207&lt;&gt;"",ROW(K$6:K$207)),ROWS(K$6:K61))))</f>
        <v/>
      </c>
    </row>
    <row r="62" spans="2:13" ht="15.75" thickBot="1" x14ac:dyDescent="0.3">
      <c r="B62" s="81" t="str">
        <f>L62</f>
        <v/>
      </c>
      <c r="C62" s="124" t="str">
        <f>M62</f>
        <v/>
      </c>
      <c r="D62" s="82"/>
      <c r="E62" s="83"/>
      <c r="F62" s="84"/>
      <c r="G62" s="84"/>
      <c r="H62" s="85"/>
      <c r="J62" s="9" t="str">
        <f>IF(AND('Covered Services'!Q66&lt;&gt;1,'Covered Services'!E66="OutPt, IN-Other",'Covered Services'!B66&gt;0),'Covered Services'!B66,"")</f>
        <v/>
      </c>
      <c r="K62" s="76" t="str">
        <f>IF(J62="","",'Covered Services'!D66)</f>
        <v/>
      </c>
      <c r="L62" s="43" t="str">
        <f t="array" ref="L62">IF(COUNTIF($J$6:$J$207,"?*")&lt;ROW(J62)-5,"",INDEX(J:J,SMALL(IF(J$6:J$207&lt;&gt;"",ROW(J$6:J$207)),ROWS(J$6:J62))))</f>
        <v/>
      </c>
      <c r="M62" s="43" t="str">
        <f t="array" ref="M62">IF(COUNTIF($J$6:$J$207,"?*")&lt;ROW(K62)-5,"",INDEX(K:K,SMALL(IF(K$6:K$207&lt;&gt;"",ROW(K$6:K$207)),ROWS(K$6:K62))))</f>
        <v/>
      </c>
    </row>
    <row r="63" spans="2:13" ht="75.75" thickBot="1" x14ac:dyDescent="0.3">
      <c r="B63" s="89" t="s">
        <v>88</v>
      </c>
      <c r="C63" s="80">
        <f>SUM(C6:C62)</f>
        <v>0</v>
      </c>
      <c r="D63" s="31" t="s">
        <v>29</v>
      </c>
      <c r="E63" s="31" t="s">
        <v>44</v>
      </c>
      <c r="F63" s="31" t="s">
        <v>30</v>
      </c>
      <c r="G63" s="31" t="s">
        <v>45</v>
      </c>
      <c r="H63" s="31" t="s">
        <v>46</v>
      </c>
      <c r="J63" s="9" t="str">
        <f>IF(AND('Covered Services'!Q67&lt;&gt;1,'Covered Services'!E67="OutPt, IN-Other",'Covered Services'!B67&gt;0),'Covered Services'!B67,"")</f>
        <v/>
      </c>
      <c r="K63" s="76" t="str">
        <f>IF(J63="","",'Covered Services'!D67)</f>
        <v/>
      </c>
      <c r="L63" s="43" t="str">
        <f t="array" ref="L63">IF(COUNTIF($J$6:$J$207,"?*")&lt;ROW(J63)-5,"",INDEX(J:J,SMALL(IF(J$6:J$207&lt;&gt;"",ROW(J$6:J$207)),ROWS(J$6:J63))))</f>
        <v/>
      </c>
      <c r="M63" s="43" t="str">
        <f t="array" ref="M63">IF(COUNTIF($J$6:$J$207,"?*")&lt;ROW(K63)-5,"",INDEX(K:K,SMALL(IF(K$6:K$207&lt;&gt;"",ROW(K$6:K$207)),ROWS(K$6:K63))))</f>
        <v/>
      </c>
    </row>
    <row r="64" spans="2:13" ht="15.75" thickBot="1" x14ac:dyDescent="0.3">
      <c r="B64" s="10"/>
      <c r="C64" s="29" t="s">
        <v>18</v>
      </c>
      <c r="D64" s="32">
        <f>SUMIF(D6:D62,"&gt;0",C6:C62)</f>
        <v>0</v>
      </c>
      <c r="E64" s="32">
        <f>SUMIF(E6:E62,"&gt;0",C6:C62)</f>
        <v>0</v>
      </c>
      <c r="F64" s="32">
        <f>SUMIF(F6:F62,"Y",C6:C62)</f>
        <v>0</v>
      </c>
      <c r="G64" s="32">
        <f>SUMIF(G6:G62,"&gt;0",C6:C62)</f>
        <v>0</v>
      </c>
      <c r="H64" s="32">
        <f>SUMIF(H6:H62,"&gt;0",C6:C62)</f>
        <v>0</v>
      </c>
      <c r="J64" s="9" t="str">
        <f>IF(AND('Covered Services'!Q68&lt;&gt;1,'Covered Services'!E68="OutPt, IN-Other",'Covered Services'!B68&gt;0),'Covered Services'!B68,"")</f>
        <v/>
      </c>
      <c r="K64" s="76" t="str">
        <f>IF(J64="","",'Covered Services'!D68)</f>
        <v/>
      </c>
      <c r="L64" s="43" t="str">
        <f t="array" ref="L64">IF(COUNTIF($J$6:$J$207,"?*")&lt;ROW(J64)-5,"",INDEX(J:J,SMALL(IF(J$6:J$207&lt;&gt;"",ROW(J$6:J$207)),ROWS(J$6:J64))))</f>
        <v/>
      </c>
      <c r="M64" s="43" t="str">
        <f t="array" ref="M64">IF(COUNTIF($J$6:$J$207,"?*")&lt;ROW(K64)-5,"",INDEX(K:K,SMALL(IF(K$6:K$207&lt;&gt;"",ROW(K$6:K$207)),ROWS(K$6:K64))))</f>
        <v/>
      </c>
    </row>
    <row r="65" spans="2:13" ht="75.75" thickBot="1" x14ac:dyDescent="0.3">
      <c r="B65" s="10"/>
      <c r="C65" s="11"/>
      <c r="D65" s="13" t="s">
        <v>39</v>
      </c>
      <c r="E65" s="13" t="s">
        <v>40</v>
      </c>
      <c r="F65" s="13" t="s">
        <v>41</v>
      </c>
      <c r="G65" s="13" t="s">
        <v>42</v>
      </c>
      <c r="H65" s="13" t="s">
        <v>43</v>
      </c>
      <c r="J65" s="9" t="str">
        <f>IF(AND('Covered Services'!Q69&lt;&gt;1,'Covered Services'!E69="OutPt, IN-Other",'Covered Services'!B69&gt;0),'Covered Services'!B69,"")</f>
        <v/>
      </c>
      <c r="K65" s="76" t="str">
        <f>IF(J65="","",'Covered Services'!D69)</f>
        <v/>
      </c>
      <c r="L65" s="43" t="str">
        <f t="array" ref="L65">IF(COUNTIF($J$6:$J$207,"?*")&lt;ROW(J65)-5,"",INDEX(J:J,SMALL(IF(J$6:J$207&lt;&gt;"",ROW(J$6:J$207)),ROWS(J$6:J65))))</f>
        <v/>
      </c>
      <c r="M65" s="43" t="str">
        <f t="array" ref="M65">IF(COUNTIF($J$6:$J$207,"?*")&lt;ROW(K65)-5,"",INDEX(K:K,SMALL(IF(K$6:K$207&lt;&gt;"",ROW(K$6:K$207)),ROWS(K$6:K65))))</f>
        <v/>
      </c>
    </row>
    <row r="66" spans="2:13" ht="60.75" thickBot="1" x14ac:dyDescent="0.3">
      <c r="B66" s="14"/>
      <c r="C66" s="23" t="s">
        <v>48</v>
      </c>
      <c r="D66" s="33">
        <f>IF(D64&gt;0,D64/$C63,0)</f>
        <v>0</v>
      </c>
      <c r="E66" s="33">
        <f>IF(E64&gt;0,E64/$C63,0)</f>
        <v>0</v>
      </c>
      <c r="F66" s="33">
        <f>IF(F64&gt;0,F64/$C63,0)</f>
        <v>0</v>
      </c>
      <c r="G66" s="33">
        <f>IF(G64&gt;0,G64/$C63,0)</f>
        <v>0</v>
      </c>
      <c r="H66" s="33">
        <f>IF(H64&gt;0,H64/$C63,0)</f>
        <v>0</v>
      </c>
      <c r="J66" s="9" t="str">
        <f>IF(AND('Covered Services'!Q70&lt;&gt;1,'Covered Services'!E70="OutPt, IN-Other",'Covered Services'!B70&gt;0),'Covered Services'!B70,"")</f>
        <v/>
      </c>
      <c r="K66" s="76" t="str">
        <f>IF(J66="","",'Covered Services'!D70)</f>
        <v/>
      </c>
      <c r="L66" s="43" t="str">
        <f t="array" ref="L66">IF(COUNTIF($J$6:$J$207,"?*")&lt;ROW(J66)-5,"",INDEX(J:J,SMALL(IF(J$6:J$207&lt;&gt;"",ROW(J$6:J$207)),ROWS(J$6:J66))))</f>
        <v/>
      </c>
      <c r="M66" s="43" t="str">
        <f t="array" ref="M66">IF(COUNTIF($J$6:$J$207,"?*")&lt;ROW(K66)-5,"",INDEX(K:K,SMALL(IF(K$6:K$207&lt;&gt;"",ROW(K$6:K$207)),ROWS(K$6:K66))))</f>
        <v/>
      </c>
    </row>
    <row r="67" spans="2:13" ht="15.75" thickBot="1" x14ac:dyDescent="0.3">
      <c r="D67" s="53" t="str">
        <f>_xlfn.IFS(AND(D66&gt;0, D66&lt;2/3), "Threshold Not Met", D66&gt;2/3, "Threshold Met", D66=0, "-")</f>
        <v>-</v>
      </c>
      <c r="E67" s="53" t="str">
        <f t="shared" ref="E67:H67" si="3">_xlfn.IFS(AND(E66&gt;0, E66&lt;2/3), "Threshold Not Met", E66&gt;2/3, "Threshold Met", E66=0, "-")</f>
        <v>-</v>
      </c>
      <c r="F67" s="53" t="str">
        <f t="shared" si="3"/>
        <v>-</v>
      </c>
      <c r="G67" s="53" t="str">
        <f t="shared" si="3"/>
        <v>-</v>
      </c>
      <c r="H67" s="53" t="str">
        <f t="shared" si="3"/>
        <v>-</v>
      </c>
      <c r="J67" s="9" t="str">
        <f>IF(AND('Covered Services'!Q71&lt;&gt;1,'Covered Services'!E71="OutPt, IN-Other",'Covered Services'!B71&gt;0),'Covered Services'!B71,"")</f>
        <v/>
      </c>
      <c r="K67" s="76" t="str">
        <f>IF(J67="","",'Covered Services'!D71)</f>
        <v/>
      </c>
      <c r="L67" s="43" t="str">
        <f t="array" ref="L67">IF(COUNTIF($J$6:$J$207,"?*")&lt;ROW(J67)-5,"",INDEX(J:J,SMALL(IF(J$6:J$207&lt;&gt;"",ROW(J$6:J$207)),ROWS(J$6:J67))))</f>
        <v/>
      </c>
      <c r="M67" s="43" t="str">
        <f t="array" ref="M67">IF(COUNTIF($J$6:$J$207,"?*")&lt;ROW(K67)-5,"",INDEX(K:K,SMALL(IF(K$6:K$207&lt;&gt;"",ROW(K$6:K$207)),ROWS(K$6:K67))))</f>
        <v/>
      </c>
    </row>
    <row r="68" spans="2:13" ht="65.25" customHeight="1" x14ac:dyDescent="0.25">
      <c r="B68" s="138" t="s">
        <v>17</v>
      </c>
      <c r="C68" s="139"/>
      <c r="D68" s="139"/>
      <c r="E68" s="139"/>
      <c r="F68" s="140"/>
      <c r="G68" s="50"/>
      <c r="H68" s="52"/>
      <c r="J68" s="9" t="str">
        <f>IF(AND('Covered Services'!Q72&lt;&gt;1,'Covered Services'!E72="OutPt, IN-Other",'Covered Services'!B72&gt;0),'Covered Services'!B72,"")</f>
        <v/>
      </c>
      <c r="K68" s="76" t="str">
        <f>IF(J68="","",'Covered Services'!D72)</f>
        <v/>
      </c>
      <c r="L68" s="43" t="str">
        <f t="array" ref="L68">IF(COUNTIF($J$6:$J$207,"?*")&lt;ROW(J68)-5,"",INDEX(J:J,SMALL(IF(J$6:J$207&lt;&gt;"",ROW(J$6:J$207)),ROWS(J$6:J68))))</f>
        <v/>
      </c>
      <c r="M68" s="43" t="str">
        <f t="array" ref="M68">IF(COUNTIF($J$6:$J$207,"?*")&lt;ROW(K68)-5,"",INDEX(K:K,SMALL(IF(K$6:K$207&lt;&gt;"",ROW(K$6:K$207)),ROWS(K$6:K68))))</f>
        <v/>
      </c>
    </row>
    <row r="69" spans="2:13" ht="94.5" x14ac:dyDescent="0.25">
      <c r="B69" s="54" t="s">
        <v>19</v>
      </c>
      <c r="C69" s="7" t="s">
        <v>20</v>
      </c>
      <c r="D69" s="7" t="s">
        <v>32</v>
      </c>
      <c r="E69" s="8" t="s">
        <v>28</v>
      </c>
      <c r="F69" s="64" t="s">
        <v>25</v>
      </c>
      <c r="G69" s="51" t="str">
        <f>IF(F70="Threshold Not Met","No such cost sharing shall be applied","")</f>
        <v/>
      </c>
      <c r="H69" s="43"/>
      <c r="J69" s="9" t="str">
        <f>IF(AND('Covered Services'!Q73&lt;&gt;1,'Covered Services'!E73="OutPt, IN-Other",'Covered Services'!B73&gt;0),'Covered Services'!B73,"")</f>
        <v/>
      </c>
      <c r="K69" s="76" t="str">
        <f>IF(J69="","",'Covered Services'!D73)</f>
        <v/>
      </c>
      <c r="L69" s="43" t="str">
        <f t="array" ref="L69">IF(COUNTIF($J$6:$J$207,"?*")&lt;ROW(J69)-5,"",INDEX(J:J,SMALL(IF(J$6:J$207&lt;&gt;"",ROW(J$6:J$207)),ROWS(J$6:J69))))</f>
        <v/>
      </c>
      <c r="M69" s="43" t="str">
        <f t="array" ref="M69">IF(COUNTIF($J$6:$J$207,"?*")&lt;ROW(K69)-5,"",INDEX(K:K,SMALL(IF(K$6:K$207&lt;&gt;"",ROW(K$6:K$207)),ROWS(K$6:K69))))</f>
        <v/>
      </c>
    </row>
    <row r="70" spans="2:13" ht="15.75" x14ac:dyDescent="0.25">
      <c r="B70" s="55" t="e">
        <f t="array" ref="B70">IFERROR(SMALL(IF((COUNTIF($B$69:B69, $D$6:$D$62)=0)*ISNUMBER($D$6:$D$62), $D$6:$D$62, "A"), 1), INDEX($D$6:$D$62, MATCH(SMALL(IF(ISTEXT($D$6:$D$62)*(COUNTIF(B69:$B$69, $D$6:$D$62)=0), COUNTIF($D$6:$D$62, "&lt;"&amp;$D$6:$D$62), ""), 1), IF(ISTEXT($D$6:$D$62), COUNTIF($D$6:$D$62, "&lt;"&amp;$D$6:$D$62), ""), 0)))</f>
        <v>#NUM!</v>
      </c>
      <c r="C70" s="45" t="str">
        <f t="shared" ref="C70:C75" si="4">IF(ISNUMBER(B70),SUMIF($D$6:$D$62,B70,$C$6:$C$62),"")</f>
        <v/>
      </c>
      <c r="D70" s="48" t="str">
        <f>IF(ISNUMBER(C70),C70/$C$76,"")</f>
        <v/>
      </c>
      <c r="E70" s="49">
        <f>IF(ISNUMBER(D70),D70,0)</f>
        <v>0</v>
      </c>
      <c r="F70" s="47" t="str">
        <f>IF(AND(D64&gt;0,D66&lt;2/3),"Threshold Not Met",IF(E70&gt;0.5001,"Predominant Level Met","_"))</f>
        <v>_</v>
      </c>
      <c r="G70" s="43"/>
      <c r="J70" s="9" t="str">
        <f>IF(AND('Covered Services'!Q74&lt;&gt;1,'Covered Services'!E74="OutPt, IN-Other",'Covered Services'!B74&gt;0),'Covered Services'!B74,"")</f>
        <v/>
      </c>
      <c r="K70" s="76" t="str">
        <f>IF(J70="","",'Covered Services'!D74)</f>
        <v/>
      </c>
      <c r="L70" s="43" t="str">
        <f t="array" ref="L70">IF(COUNTIF($J$6:$J$207,"?*")&lt;ROW(J70)-5,"",INDEX(J:J,SMALL(IF(J$6:J$207&lt;&gt;"",ROW(J$6:J$207)),ROWS(J$6:J70))))</f>
        <v/>
      </c>
      <c r="M70" s="43" t="str">
        <f t="array" ref="M70">IF(COUNTIF($J$6:$J$207,"?*")&lt;ROW(K70)-5,"",INDEX(K:K,SMALL(IF(K$6:K$207&lt;&gt;"",ROW(K$6:K$207)),ROWS(K$6:K70))))</f>
        <v/>
      </c>
    </row>
    <row r="71" spans="2:13" ht="15.75" x14ac:dyDescent="0.25">
      <c r="B71" s="55" t="e">
        <f t="array" ref="B71">IFERROR(SMALL(IF((COUNTIF($B$69:B70, $D$6:$D$62)=0)*ISNUMBER($D$6:$D$62), $D$6:$D$62, "A"), 1), INDEX($D$6:$D$62, MATCH(SMALL(IF(ISTEXT($D$6:$D$62)*(COUNTIF(B$69:$B70, $D$6:$D$62)=0), COUNTIF($D$6:$D$62, "&lt;"&amp;$D$6:$D$62), ""), 1), IF(ISTEXT($D$6:$D$62), COUNTIF($D$6:$D$62, "&lt;"&amp;$D$6:$D$62), ""), 0)))</f>
        <v>#NUM!</v>
      </c>
      <c r="C71" s="45" t="str">
        <f t="shared" si="4"/>
        <v/>
      </c>
      <c r="D71" s="48" t="str">
        <f t="shared" ref="D71:D75" si="5">IF(ISNUMBER(C71),C71/$C$76,"")</f>
        <v/>
      </c>
      <c r="E71" s="49">
        <f>IF(ISNUMBER(D71),SUM(D70:D71),0)</f>
        <v>0</v>
      </c>
      <c r="F71" s="26" t="str">
        <f>IF(OR(F70="Predominant Level Met",F70="Threshold Not Met"),"_",(IF(E71&gt;0.5001,"Predominant Level Met","_")))</f>
        <v>_</v>
      </c>
      <c r="G71" s="43"/>
      <c r="J71" s="9" t="str">
        <f>IF(AND('Covered Services'!Q75&lt;&gt;1,'Covered Services'!E75="OutPt, IN-Other",'Covered Services'!B75&gt;0),'Covered Services'!B75,"")</f>
        <v/>
      </c>
      <c r="K71" s="76" t="str">
        <f>IF(J71="","",'Covered Services'!D75)</f>
        <v/>
      </c>
      <c r="L71" s="43" t="str">
        <f t="array" ref="L71">IF(COUNTIF($J$6:$J$207,"?*")&lt;ROW(J71)-5,"",INDEX(J:J,SMALL(IF(J$6:J$207&lt;&gt;"",ROW(J$6:J$207)),ROWS(J$6:J71))))</f>
        <v/>
      </c>
      <c r="M71" s="43" t="str">
        <f t="array" ref="M71">IF(COUNTIF($J$6:$J$207,"?*")&lt;ROW(K71)-5,"",INDEX(K:K,SMALL(IF(K$6:K$207&lt;&gt;"",ROW(K$6:K$207)),ROWS(K$6:K71))))</f>
        <v/>
      </c>
    </row>
    <row r="72" spans="2:13" ht="15.75" x14ac:dyDescent="0.25">
      <c r="B72" s="55" t="e">
        <f t="array" ref="B72">IFERROR(SMALL(IF((COUNTIF($B$69:B71, $D$6:$D$62)=0)*ISNUMBER($D$6:$D$62), $D$6:$D$62, "A"), 1), INDEX($D$6:$D$62, MATCH(SMALL(IF(ISTEXT($D$6:$D$62)*(COUNTIF(B$69:$B71, $D$6:$D$62)=0), COUNTIF($D$6:$D$62, "&lt;"&amp;$D$6:$D$62), ""), 1), IF(ISTEXT($D$6:$D$62), COUNTIF($D$6:$D$62, "&lt;"&amp;$D$6:$D$62), ""), 0)))</f>
        <v>#NUM!</v>
      </c>
      <c r="C72" s="45" t="str">
        <f t="shared" si="4"/>
        <v/>
      </c>
      <c r="D72" s="48" t="str">
        <f t="shared" si="5"/>
        <v/>
      </c>
      <c r="E72" s="49">
        <f>IF(ISNUMBER(D72),SUM(D70:D72),0)</f>
        <v>0</v>
      </c>
      <c r="F72" s="26" t="str">
        <f>IF(OR(F71="Predominant Level Met",F70="Predominant Level Met",F70="Threshold Not Met"),"_",(IF(E72&gt;0.5001,"Predominant Level Met","_")))</f>
        <v>_</v>
      </c>
      <c r="G72" s="46"/>
      <c r="J72" s="9" t="str">
        <f>IF(AND('Covered Services'!Q76&lt;&gt;1,'Covered Services'!E76="OutPt, IN-Other",'Covered Services'!B76&gt;0),'Covered Services'!B76,"")</f>
        <v/>
      </c>
      <c r="K72" s="76" t="str">
        <f>IF(J72="","",'Covered Services'!D76)</f>
        <v/>
      </c>
      <c r="L72" s="43" t="str">
        <f t="array" ref="L72">IF(COUNTIF($J$6:$J$207,"?*")&lt;ROW(J72)-5,"",INDEX(J:J,SMALL(IF(J$6:J$207&lt;&gt;"",ROW(J$6:J$207)),ROWS(J$6:J72))))</f>
        <v/>
      </c>
      <c r="M72" s="43" t="str">
        <f t="array" ref="M72">IF(COUNTIF($J$6:$J$207,"?*")&lt;ROW(K72)-5,"",INDEX(K:K,SMALL(IF(K$6:K$207&lt;&gt;"",ROW(K$6:K$207)),ROWS(K$6:K72))))</f>
        <v/>
      </c>
    </row>
    <row r="73" spans="2:13" ht="15.75" x14ac:dyDescent="0.25">
      <c r="B73" s="55" t="e">
        <f t="array" ref="B73">IFERROR(SMALL(IF((COUNTIF($B$69:B72, $D$6:$D$62)=0)*ISNUMBER($D$6:$D$62), $D$6:$D$62, "A"), 1), INDEX($D$6:$D$62, MATCH(SMALL(IF(ISTEXT($D$6:$D$62)*(COUNTIF(B$69:$B72, $D$6:$D$62)=0), COUNTIF($D$6:$D$62, "&lt;"&amp;$D$6:$D$62), ""), 1), IF(ISTEXT($D$6:$D$62), COUNTIF($D$6:$D$62, "&lt;"&amp;$D$6:$D$62), ""), 0)))</f>
        <v>#NUM!</v>
      </c>
      <c r="C73" s="45" t="str">
        <f t="shared" si="4"/>
        <v/>
      </c>
      <c r="D73" s="48" t="str">
        <f t="shared" si="5"/>
        <v/>
      </c>
      <c r="E73" s="49">
        <f>IF(ISNUMBER(D73),SUM(D70:D73),0)</f>
        <v>0</v>
      </c>
      <c r="F73" s="26" t="str">
        <f>IF(OR(F72="Predominant Level Met",F71="Predominant Level Met",F70="Predominant Level Met",F70="Threshold Not Met"),"_",(IF(E73&gt;0.5001,"Predominant Level Met","_")))</f>
        <v>_</v>
      </c>
      <c r="G73" s="43"/>
      <c r="J73" s="9" t="str">
        <f>IF(AND('Covered Services'!Q77&lt;&gt;1,'Covered Services'!E77="OutPt, IN-Other",'Covered Services'!B77&gt;0),'Covered Services'!B77,"")</f>
        <v/>
      </c>
      <c r="K73" s="76" t="str">
        <f>IF(J73="","",'Covered Services'!D77)</f>
        <v/>
      </c>
      <c r="L73" s="43" t="str">
        <f t="array" ref="L73">IF(COUNTIF($J$6:$J$207,"?*")&lt;ROW(J73)-5,"",INDEX(J:J,SMALL(IF(J$6:J$207&lt;&gt;"",ROW(J$6:J$207)),ROWS(J$6:J73))))</f>
        <v/>
      </c>
      <c r="M73" s="43" t="str">
        <f t="array" ref="M73">IF(COUNTIF($J$6:$J$207,"?*")&lt;ROW(K73)-5,"",INDEX(K:K,SMALL(IF(K$6:K$207&lt;&gt;"",ROW(K$6:K$207)),ROWS(K$6:K73))))</f>
        <v/>
      </c>
    </row>
    <row r="74" spans="2:13" ht="15.75" x14ac:dyDescent="0.25">
      <c r="B74" s="55" t="e">
        <f t="array" ref="B74">IFERROR(SMALL(IF((COUNTIF($B$69:B73, $D$6:$D$62)=0)*ISNUMBER($D$6:$D$62), $D$6:$D$62, "A"), 1), INDEX($D$6:$D$62, MATCH(SMALL(IF(ISTEXT($D$6:$D$62)*(COUNTIF(B$69:$B73, $D$6:$D$62)=0), COUNTIF($D$6:$D$62, "&lt;"&amp;$D$6:$D$62), ""), 1), IF(ISTEXT($D$6:$D$62), COUNTIF($D$6:$D$62, "&lt;"&amp;$D$6:$D$62), ""), 0)))</f>
        <v>#NUM!</v>
      </c>
      <c r="C74" s="45" t="str">
        <f t="shared" si="4"/>
        <v/>
      </c>
      <c r="D74" s="48" t="str">
        <f t="shared" si="5"/>
        <v/>
      </c>
      <c r="E74" s="49">
        <f>IF(ISNUMBER(D74),SUM(D70:D74),0)</f>
        <v>0</v>
      </c>
      <c r="F74" s="26" t="str">
        <f>IF(OR(F73="Predominant Level Met",F72="Predominant Level Met",F71="Predominant Level Met",F70="Predominant Level Met",F70="Threshold Not Met"),"_",(IF(E74&gt;0.5001,"Predominant Level Met","_")))</f>
        <v>_</v>
      </c>
      <c r="J74" s="9" t="str">
        <f>IF(AND('Covered Services'!Q78&lt;&gt;1,'Covered Services'!E78="OutPt, IN-Other",'Covered Services'!B78&gt;0),'Covered Services'!B78,"")</f>
        <v/>
      </c>
      <c r="K74" s="76" t="str">
        <f>IF(J74="","",'Covered Services'!D78)</f>
        <v/>
      </c>
      <c r="L74" s="43" t="str">
        <f t="array" ref="L74">IF(COUNTIF($J$6:$J$207,"?*")&lt;ROW(J74)-5,"",INDEX(J:J,SMALL(IF(J$6:J$207&lt;&gt;"",ROW(J$6:J$207)),ROWS(J$6:J74))))</f>
        <v/>
      </c>
      <c r="M74" s="43" t="str">
        <f t="array" ref="M74">IF(COUNTIF($J$6:$J$207,"?*")&lt;ROW(K74)-5,"",INDEX(K:K,SMALL(IF(K$6:K$207&lt;&gt;"",ROW(K$6:K$207)),ROWS(K$6:K74))))</f>
        <v/>
      </c>
    </row>
    <row r="75" spans="2:13" ht="16.5" thickBot="1" x14ac:dyDescent="0.3">
      <c r="B75" s="55" t="e">
        <f t="array" ref="B75">IFERROR(SMALL(IF((COUNTIF($B$69:B74, $D$6:$D$62)=0)*ISNUMBER($D$6:$D$62), $D$6:$D$62, "A"), 1), INDEX($D$6:$D$62, MATCH(SMALL(IF(ISTEXT($D$6:$D$62)*(COUNTIF(B$69:$B74, $D$6:$D$62)=0), COUNTIF($D$6:$D$62, "&lt;"&amp;$D$6:$D$62), ""), 1), IF(ISTEXT($D$6:$D$62), COUNTIF($D$6:$D$62, "&lt;"&amp;$D$6:$D$62), ""), 0)))</f>
        <v>#NUM!</v>
      </c>
      <c r="C75" s="45" t="str">
        <f t="shared" si="4"/>
        <v/>
      </c>
      <c r="D75" s="48" t="str">
        <f t="shared" si="5"/>
        <v/>
      </c>
      <c r="E75" s="49">
        <f>IF(ISNUMBER(D75),SUM(D70:D75),0)</f>
        <v>0</v>
      </c>
      <c r="F75" s="26" t="str">
        <f>IF(OR(F74="Predominant Level Met",F73="Predominant Level Met",F72="Predominant Level Met",F71="Predominant Level Met",F70="Predominant Level Met",F70="Threshold Not Met"),"_",(IF(E75&gt;0.5001,"Predominant Level Met","_")))</f>
        <v>_</v>
      </c>
      <c r="J75" s="9" t="str">
        <f>IF(AND('Covered Services'!Q79&lt;&gt;1,'Covered Services'!E79="OutPt, IN-Other",'Covered Services'!B79&gt;0),'Covered Services'!B79,"")</f>
        <v/>
      </c>
      <c r="K75" s="76" t="str">
        <f>IF(J75="","",'Covered Services'!D79)</f>
        <v/>
      </c>
      <c r="L75" s="43" t="str">
        <f t="array" ref="L75">IF(COUNTIF($J$6:$J$207,"?*")&lt;ROW(J75)-5,"",INDEX(J:J,SMALL(IF(J$6:J$207&lt;&gt;"",ROW(J$6:J$207)),ROWS(J$6:J75))))</f>
        <v/>
      </c>
      <c r="M75" s="43" t="str">
        <f t="array" ref="M75">IF(COUNTIF($J$6:$J$207,"?*")&lt;ROW(K75)-5,"",INDEX(K:K,SMALL(IF(K$6:K$207&lt;&gt;"",ROW(K$6:K$207)),ROWS(K$6:K75))))</f>
        <v/>
      </c>
    </row>
    <row r="76" spans="2:13" ht="18" thickBot="1" x14ac:dyDescent="0.35">
      <c r="B76" s="56" t="s">
        <v>31</v>
      </c>
      <c r="C76" s="44">
        <f>SUM(C70:C75)</f>
        <v>0</v>
      </c>
      <c r="D76" s="18"/>
      <c r="E76" s="24"/>
      <c r="F76" s="15"/>
      <c r="J76" s="9" t="str">
        <f>IF(AND('Covered Services'!Q80&lt;&gt;1,'Covered Services'!E80="OutPt, IN-Other",'Covered Services'!B80&gt;0),'Covered Services'!B80,"")</f>
        <v/>
      </c>
      <c r="K76" s="76" t="str">
        <f>IF(J76="","",'Covered Services'!D80)</f>
        <v/>
      </c>
      <c r="L76" s="43" t="str">
        <f t="array" ref="L76">IF(COUNTIF($J$6:$J$207,"?*")&lt;ROW(J76)-5,"",INDEX(J:J,SMALL(IF(J$6:J$207&lt;&gt;"",ROW(J$6:J$207)),ROWS(J$6:J76))))</f>
        <v/>
      </c>
      <c r="M76" s="43" t="str">
        <f t="array" ref="M76">IF(COUNTIF($J$6:$J$207,"?*")&lt;ROW(K76)-5,"",INDEX(K:K,SMALL(IF(K$6:K$207&lt;&gt;"",ROW(K$6:K$207)),ROWS(K$6:K76))))</f>
        <v/>
      </c>
    </row>
    <row r="77" spans="2:13" x14ac:dyDescent="0.25">
      <c r="B77" s="57"/>
      <c r="C77" s="11"/>
      <c r="D77" s="11"/>
      <c r="E77" s="11"/>
      <c r="F77" s="12"/>
      <c r="J77" s="9" t="str">
        <f>IF(AND('Covered Services'!Q81&lt;&gt;1,'Covered Services'!E81="OutPt, IN-Other",'Covered Services'!B81&gt;0),'Covered Services'!B81,"")</f>
        <v/>
      </c>
      <c r="K77" s="76" t="str">
        <f>IF(J77="","",'Covered Services'!D81)</f>
        <v/>
      </c>
      <c r="L77" s="43" t="str">
        <f t="array" ref="L77">IF(COUNTIF($J$6:$J$207,"?*")&lt;ROW(J77)-5,"",INDEX(J:J,SMALL(IF(J$6:J$207&lt;&gt;"",ROW(J$6:J$207)),ROWS(J$6:J77))))</f>
        <v/>
      </c>
      <c r="M77" s="43" t="str">
        <f t="array" ref="M77">IF(COUNTIF($J$6:$J$207,"?*")&lt;ROW(K77)-5,"",INDEX(K:K,SMALL(IF(K$6:K$207&lt;&gt;"",ROW(K$6:K$207)),ROWS(K$6:K77))))</f>
        <v/>
      </c>
    </row>
    <row r="78" spans="2:13" ht="94.5" x14ac:dyDescent="0.25">
      <c r="B78" s="54" t="s">
        <v>21</v>
      </c>
      <c r="C78" s="7" t="s">
        <v>22</v>
      </c>
      <c r="D78" s="7" t="s">
        <v>36</v>
      </c>
      <c r="E78" s="8" t="s">
        <v>28</v>
      </c>
      <c r="F78" s="64" t="s">
        <v>25</v>
      </c>
      <c r="G78" s="51" t="str">
        <f>IF(F79="Threshold Not Met","No such cost sharing shall be applied","")</f>
        <v/>
      </c>
      <c r="J78" s="9" t="str">
        <f>IF(AND('Covered Services'!Q82&lt;&gt;1,'Covered Services'!E82="OutPt, IN-Other",'Covered Services'!B82&gt;0),'Covered Services'!B82,"")</f>
        <v/>
      </c>
      <c r="K78" s="76" t="str">
        <f>IF(J78="","",'Covered Services'!D82)</f>
        <v/>
      </c>
      <c r="L78" s="43" t="str">
        <f t="array" ref="L78">IF(COUNTIF($J$6:$J$207,"?*")&lt;ROW(J78)-5,"",INDEX(J:J,SMALL(IF(J$6:J$207&lt;&gt;"",ROW(J$6:J$207)),ROWS(J$6:J78))))</f>
        <v/>
      </c>
      <c r="M78" s="43" t="str">
        <f t="array" ref="M78">IF(COUNTIF($J$6:$J$207,"?*")&lt;ROW(K78)-5,"",INDEX(K:K,SMALL(IF(K$6:K$207&lt;&gt;"",ROW(K$6:K$207)),ROWS(K$6:K78))))</f>
        <v/>
      </c>
    </row>
    <row r="79" spans="2:13" ht="15.75" x14ac:dyDescent="0.25">
      <c r="B79" s="58" t="e">
        <f t="array" ref="B79">IFERROR(SMALL(IF((COUNTIF($B$78:B78, $E$6:$E$62)=0)*ISNUMBER($E$6:$E$62), $E$6:$E$62, "A"), 1), INDEX($E$6:$E$62, MATCH(SMALL(IF(ISTEXT($E$6:$E$62)*(COUNTIF(B78:$B$78, $E$6:$E$62)=0), COUNTIF($E$6:$E$62, "&lt;"&amp;$E$6:$E$62), ""), 1), IF(ISTEXT($E$6:$E$62), COUNTIF($E$6:$E$62, "&lt;"&amp;$E$6:$E$62), ""), 0)))</f>
        <v>#NUM!</v>
      </c>
      <c r="C79" s="45" t="str">
        <f t="shared" ref="C79:C84" si="6">IF(ISNUMBER(B79),SUMIF($E$6:$E$62,B79,$C$6:$C$62),"")</f>
        <v/>
      </c>
      <c r="D79" s="48" t="str">
        <f t="shared" ref="D79:D84" si="7">IF(ISNUMBER(C79),C79/$C$85,"")</f>
        <v/>
      </c>
      <c r="E79" s="49">
        <f>IF(ISNUMBER(D79),D79,0)</f>
        <v>0</v>
      </c>
      <c r="F79" s="47" t="str">
        <f>IF(AND(E64&gt;0,E66&lt;2/3),"Threshold Not Met",IF(E79&gt;0.5001,"Predominant Level Met","_"))</f>
        <v>_</v>
      </c>
      <c r="J79" s="9" t="str">
        <f>IF(AND('Covered Services'!Q83&lt;&gt;1,'Covered Services'!E83="OutPt, IN-Other",'Covered Services'!B83&gt;0),'Covered Services'!B83,"")</f>
        <v/>
      </c>
      <c r="K79" s="76" t="str">
        <f>IF(J79="","",'Covered Services'!D83)</f>
        <v/>
      </c>
      <c r="L79" s="43" t="str">
        <f t="array" ref="L79">IF(COUNTIF($J$6:$J$207,"?*")&lt;ROW(J79)-5,"",INDEX(J:J,SMALL(IF(J$6:J$207&lt;&gt;"",ROW(J$6:J$207)),ROWS(J$6:J79))))</f>
        <v/>
      </c>
      <c r="M79" s="43" t="str">
        <f t="array" ref="M79">IF(COUNTIF($J$6:$J$207,"?*")&lt;ROW(K79)-5,"",INDEX(K:K,SMALL(IF(K$6:K$207&lt;&gt;"",ROW(K$6:K$207)),ROWS(K$6:K79))))</f>
        <v/>
      </c>
    </row>
    <row r="80" spans="2:13" ht="15.75" x14ac:dyDescent="0.25">
      <c r="B80" s="58" t="e">
        <f t="array" ref="B80">IFERROR(SMALL(IF((COUNTIF($B$78:B79, $E$6:$E$62)=0)*ISNUMBER($E$6:$E$62), $E$6:$E$62, "A"), 1), INDEX($E$6:$E$62, MATCH(SMALL(IF(ISTEXT($E$6:$E$62)*(COUNTIF(B$78:$B79, $E$6:$E$62)=0), COUNTIF($E$6:$E$62, "&lt;"&amp;$E$6:$E$62), ""), 1), IF(ISTEXT($E$6:$E$62), COUNTIF($E$6:$E$62, "&lt;"&amp;$E$6:$E$62), ""), 0)))</f>
        <v>#NUM!</v>
      </c>
      <c r="C80" s="45" t="str">
        <f t="shared" si="6"/>
        <v/>
      </c>
      <c r="D80" s="48" t="str">
        <f t="shared" si="7"/>
        <v/>
      </c>
      <c r="E80" s="49">
        <f>IF(ISNUMBER(D80),SUM(D79:D80),0)</f>
        <v>0</v>
      </c>
      <c r="F80" s="26" t="str">
        <f>IF(OR(F79="Predominant Level Met",F79="Threshold Not Met"),"_",(IF(E80&gt;0.5001,"Predominant Level Met","_")))</f>
        <v>_</v>
      </c>
      <c r="J80" s="9" t="str">
        <f>IF(AND('Covered Services'!Q84&lt;&gt;1,'Covered Services'!E84="OutPt, IN-Other",'Covered Services'!B84&gt;0),'Covered Services'!B84,"")</f>
        <v/>
      </c>
      <c r="K80" s="76" t="str">
        <f>IF(J80="","",'Covered Services'!D84)</f>
        <v/>
      </c>
      <c r="L80" s="43" t="str">
        <f t="array" ref="L80">IF(COUNTIF($J$6:$J$207,"?*")&lt;ROW(J80)-5,"",INDEX(J:J,SMALL(IF(J$6:J$207&lt;&gt;"",ROW(J$6:J$207)),ROWS(J$6:J80))))</f>
        <v/>
      </c>
      <c r="M80" s="43" t="str">
        <f t="array" ref="M80">IF(COUNTIF($J$6:$J$207,"?*")&lt;ROW(K80)-5,"",INDEX(K:K,SMALL(IF(K$6:K$207&lt;&gt;"",ROW(K$6:K$207)),ROWS(K$6:K80))))</f>
        <v/>
      </c>
    </row>
    <row r="81" spans="2:13" ht="15.75" x14ac:dyDescent="0.25">
      <c r="B81" s="58" t="e">
        <f t="array" ref="B81">IFERROR(SMALL(IF((COUNTIF($B$78:B80, $E$6:$E$62)=0)*ISNUMBER($E$6:$E$62), $E$6:$E$62, "A"), 1), INDEX($E$6:$E$62, MATCH(SMALL(IF(ISTEXT($E$6:$E$62)*(COUNTIF(B$78:$B80, $E$6:$E$62)=0), COUNTIF($E$6:$E$62, "&lt;"&amp;$E$6:$E$62), ""), 1), IF(ISTEXT($E$6:$E$62), COUNTIF($E$6:$E$62, "&lt;"&amp;$E$6:$E$62), ""), 0)))</f>
        <v>#NUM!</v>
      </c>
      <c r="C81" s="45" t="str">
        <f t="shared" si="6"/>
        <v/>
      </c>
      <c r="D81" s="48" t="str">
        <f t="shared" si="7"/>
        <v/>
      </c>
      <c r="E81" s="49">
        <f>IF(ISNUMBER(D81),SUM(D79:D81),0)</f>
        <v>0</v>
      </c>
      <c r="F81" s="26" t="str">
        <f>IF(OR(F80="Predominant Level Met",F79="Predominant Level Met",F79="Threshold Not Met"),"_",(IF(E81&gt;0.5001,"Predominant Level Met","_")))</f>
        <v>_</v>
      </c>
      <c r="J81" s="9" t="str">
        <f>IF(AND('Covered Services'!Q85&lt;&gt;1,'Covered Services'!E85="OutPt, IN-Other",'Covered Services'!B85&gt;0),'Covered Services'!B85,"")</f>
        <v/>
      </c>
      <c r="K81" s="76" t="str">
        <f>IF(J81="","",'Covered Services'!D85)</f>
        <v/>
      </c>
      <c r="L81" s="43" t="str">
        <f t="array" ref="L81">IF(COUNTIF($J$6:$J$207,"?*")&lt;ROW(J81)-5,"",INDEX(J:J,SMALL(IF(J$6:J$207&lt;&gt;"",ROW(J$6:J$207)),ROWS(J$6:J81))))</f>
        <v/>
      </c>
      <c r="M81" s="43" t="str">
        <f t="array" ref="M81">IF(COUNTIF($J$6:$J$207,"?*")&lt;ROW(K81)-5,"",INDEX(K:K,SMALL(IF(K$6:K$207&lt;&gt;"",ROW(K$6:K$207)),ROWS(K$6:K81))))</f>
        <v/>
      </c>
    </row>
    <row r="82" spans="2:13" ht="15.75" x14ac:dyDescent="0.25">
      <c r="B82" s="58" t="e">
        <f t="array" ref="B82">IFERROR(SMALL(IF((COUNTIF($B$78:B81, $E$6:$E$62)=0)*ISNUMBER($E$6:$E$62), $E$6:$E$62, "A"), 1), INDEX($E$6:$E$62, MATCH(SMALL(IF(ISTEXT($E$6:$E$62)*(COUNTIF(B$78:$B81, $E$6:$E$62)=0), COUNTIF($E$6:$E$62, "&lt;"&amp;$E$6:$E$62), ""), 1), IF(ISTEXT($E$6:$E$62), COUNTIF($E$6:$E$62, "&lt;"&amp;$E$6:$E$62), ""), 0)))</f>
        <v>#NUM!</v>
      </c>
      <c r="C82" s="45" t="str">
        <f t="shared" si="6"/>
        <v/>
      </c>
      <c r="D82" s="48" t="str">
        <f t="shared" si="7"/>
        <v/>
      </c>
      <c r="E82" s="49">
        <f>IF(ISNUMBER(D82),SUM(D79:D82),0)</f>
        <v>0</v>
      </c>
      <c r="F82" s="26" t="str">
        <f>IF(OR(F81="Predominant Level Met",F80="Predominant Level Met",F79="Predominant Level Met",F79="Threshold Not Met"),"_",(IF(E82&gt;0.5001,"Predominant Level Met","_")))</f>
        <v>_</v>
      </c>
      <c r="J82" s="9" t="str">
        <f>IF(AND('Covered Services'!Q86&lt;&gt;1,'Covered Services'!E86="OutPt, IN-Other",'Covered Services'!B86&gt;0),'Covered Services'!B86,"")</f>
        <v/>
      </c>
      <c r="K82" s="76" t="str">
        <f>IF(J82="","",'Covered Services'!D86)</f>
        <v/>
      </c>
      <c r="L82" s="43" t="str">
        <f t="array" ref="L82">IF(COUNTIF($J$6:$J$207,"?*")&lt;ROW(J82)-5,"",INDEX(J:J,SMALL(IF(J$6:J$207&lt;&gt;"",ROW(J$6:J$207)),ROWS(J$6:J82))))</f>
        <v/>
      </c>
      <c r="M82" s="43" t="str">
        <f t="array" ref="M82">IF(COUNTIF($J$6:$J$207,"?*")&lt;ROW(K82)-5,"",INDEX(K:K,SMALL(IF(K$6:K$207&lt;&gt;"",ROW(K$6:K$207)),ROWS(K$6:K82))))</f>
        <v/>
      </c>
    </row>
    <row r="83" spans="2:13" ht="15.75" x14ac:dyDescent="0.25">
      <c r="B83" s="58" t="e">
        <f t="array" ref="B83">IFERROR(SMALL(IF((COUNTIF($B$78:B82, $E$6:$E$62)=0)*ISNUMBER($E$6:$E$62), $E$6:$E$62, "A"), 1), INDEX($E$6:$E$62, MATCH(SMALL(IF(ISTEXT($E$6:$E$62)*(COUNTIF(B$78:$B82, $E$6:$E$62)=0), COUNTIF($E$6:$E$62, "&lt;"&amp;$E$6:$E$62), ""), 1), IF(ISTEXT($E$6:$E$62), COUNTIF($E$6:$E$62, "&lt;"&amp;$E$6:$E$62), ""), 0)))</f>
        <v>#NUM!</v>
      </c>
      <c r="C83" s="45" t="str">
        <f t="shared" si="6"/>
        <v/>
      </c>
      <c r="D83" s="48" t="str">
        <f t="shared" si="7"/>
        <v/>
      </c>
      <c r="E83" s="49">
        <f>IF(ISNUMBER(D83),SUM(D79:D83),0)</f>
        <v>0</v>
      </c>
      <c r="F83" s="26" t="str">
        <f>IF(OR(F82="Predominant Level Met",F81="Predominant Level Met",F80="Predominant Level Met",F79="Predominant Level Met",F79="Threshold Not Met"),"_",(IF(E83&gt;0.5001,"Predominant Level Met","_")))</f>
        <v>_</v>
      </c>
      <c r="J83" s="9" t="str">
        <f>IF(AND('Covered Services'!Q87&lt;&gt;1,'Covered Services'!E87="OutPt, IN-Other",'Covered Services'!B87&gt;0),'Covered Services'!B87,"")</f>
        <v/>
      </c>
      <c r="K83" s="76" t="str">
        <f>IF(J83="","",'Covered Services'!D87)</f>
        <v/>
      </c>
      <c r="L83" s="43" t="str">
        <f t="array" ref="L83">IF(COUNTIF($J$6:$J$207,"?*")&lt;ROW(J83)-5,"",INDEX(J:J,SMALL(IF(J$6:J$207&lt;&gt;"",ROW(J$6:J$207)),ROWS(J$6:J83))))</f>
        <v/>
      </c>
      <c r="M83" s="43" t="str">
        <f t="array" ref="M83">IF(COUNTIF($J$6:$J$207,"?*")&lt;ROW(K83)-5,"",INDEX(K:K,SMALL(IF(K$6:K$207&lt;&gt;"",ROW(K$6:K$207)),ROWS(K$6:K83))))</f>
        <v/>
      </c>
    </row>
    <row r="84" spans="2:13" ht="16.5" thickBot="1" x14ac:dyDescent="0.3">
      <c r="B84" s="59" t="e">
        <f t="array" ref="B84">IFERROR(SMALL(IF((COUNTIF($B$78:B83, $E$6:$E$62)=0)*ISNUMBER($E$6:$E$62), $E$6:$E$62, "A"), 1), INDEX($E$6:$E$62, MATCH(SMALL(IF(ISTEXT($E$6:$E$62)*(COUNTIF(B$78:$B83, $E$6:$E$62)=0), COUNTIF($E$6:$E$62, "&lt;"&amp;$E$6:$E$62), ""), 1), IF(ISTEXT($E$6:$E$62), COUNTIF($E$6:$E$62, "&lt;"&amp;$E$6:$E$62), ""), 0)))</f>
        <v>#NUM!</v>
      </c>
      <c r="C84" s="45" t="str">
        <f t="shared" si="6"/>
        <v/>
      </c>
      <c r="D84" s="48" t="str">
        <f t="shared" si="7"/>
        <v/>
      </c>
      <c r="E84" s="49">
        <f>IF(ISNUMBER(D84),SUM(D79:D84),0)</f>
        <v>0</v>
      </c>
      <c r="F84" s="26" t="str">
        <f>IF(OR(F83="Predominant Level Met",F82="Predominant Level Met",F81="Predominant Level Met",F80="Predominant Level Met",F79="Predominant Level Met",F79="Threshold Not Met"),"_",(IF(E84&gt;0.5001,"Predominant Level Met","_")))</f>
        <v>_</v>
      </c>
      <c r="J84" s="9" t="str">
        <f>IF(AND('Covered Services'!Q88&lt;&gt;1,'Covered Services'!E88="OutPt, IN-Other",'Covered Services'!B88&gt;0),'Covered Services'!B88,"")</f>
        <v/>
      </c>
      <c r="K84" s="76" t="str">
        <f>IF(J84="","",'Covered Services'!D88)</f>
        <v/>
      </c>
      <c r="L84" s="43" t="str">
        <f t="array" ref="L84">IF(COUNTIF($J$6:$J$207,"?*")&lt;ROW(J84)-5,"",INDEX(J:J,SMALL(IF(J$6:J$207&lt;&gt;"",ROW(J$6:J$207)),ROWS(J$6:J84))))</f>
        <v/>
      </c>
      <c r="M84" s="43" t="str">
        <f t="array" ref="M84">IF(COUNTIF($J$6:$J$207,"?*")&lt;ROW(K84)-5,"",INDEX(K:K,SMALL(IF(K$6:K$207&lt;&gt;"",ROW(K$6:K$207)),ROWS(K$6:K84))))</f>
        <v/>
      </c>
    </row>
    <row r="85" spans="2:13" ht="16.5" thickBot="1" x14ac:dyDescent="0.3">
      <c r="B85" s="56" t="s">
        <v>33</v>
      </c>
      <c r="C85" s="28">
        <f>SUM(C79:C84)</f>
        <v>0</v>
      </c>
      <c r="D85" s="11"/>
      <c r="E85" s="11"/>
      <c r="F85" s="12"/>
      <c r="J85" s="9" t="str">
        <f>IF(AND('Covered Services'!Q89&lt;&gt;1,'Covered Services'!E89="OutPt, IN-Other",'Covered Services'!B89&gt;0),'Covered Services'!B89,"")</f>
        <v/>
      </c>
      <c r="K85" s="76" t="str">
        <f>IF(J85="","",'Covered Services'!D89)</f>
        <v/>
      </c>
      <c r="L85" s="43" t="str">
        <f t="array" ref="L85">IF(COUNTIF($J$6:$J$207,"?*")&lt;ROW(J85)-5,"",INDEX(J:J,SMALL(IF(J$6:J$207&lt;&gt;"",ROW(J$6:J$207)),ROWS(J$6:J85))))</f>
        <v/>
      </c>
      <c r="M85" s="43" t="str">
        <f t="array" ref="M85">IF(COUNTIF($J$6:$J$207,"?*")&lt;ROW(K85)-5,"",INDEX(K:K,SMALL(IF(K$6:K$207&lt;&gt;"",ROW(K$6:K$207)),ROWS(K$6:K85))))</f>
        <v/>
      </c>
    </row>
    <row r="86" spans="2:13" ht="15.75" x14ac:dyDescent="0.25">
      <c r="B86" s="60"/>
      <c r="C86" s="19"/>
      <c r="D86" s="20"/>
      <c r="E86" s="11"/>
      <c r="F86" s="12"/>
      <c r="J86" s="9" t="str">
        <f>IF(AND('Covered Services'!Q90&lt;&gt;1,'Covered Services'!E90="OutPt, IN-Other",'Covered Services'!B90&gt;0),'Covered Services'!B90,"")</f>
        <v/>
      </c>
      <c r="K86" s="76" t="str">
        <f>IF(J86="","",'Covered Services'!D90)</f>
        <v/>
      </c>
      <c r="L86" s="43" t="str">
        <f t="array" ref="L86">IF(COUNTIF($J$6:$J$207,"?*")&lt;ROW(J86)-5,"",INDEX(J:J,SMALL(IF(J$6:J$207&lt;&gt;"",ROW(J$6:J$207)),ROWS(J$6:J86))))</f>
        <v/>
      </c>
      <c r="M86" s="43" t="str">
        <f t="array" ref="M86">IF(COUNTIF($J$6:$J$207,"?*")&lt;ROW(K86)-5,"",INDEX(K:K,SMALL(IF(K$6:K$207&lt;&gt;"",ROW(K$6:K$207)),ROWS(K$6:K86))))</f>
        <v/>
      </c>
    </row>
    <row r="87" spans="2:13" ht="94.5" x14ac:dyDescent="0.25">
      <c r="B87" s="54" t="s">
        <v>23</v>
      </c>
      <c r="C87" s="21" t="s">
        <v>24</v>
      </c>
      <c r="D87" s="7" t="s">
        <v>37</v>
      </c>
      <c r="E87" s="22" t="s">
        <v>28</v>
      </c>
      <c r="F87" s="64" t="s">
        <v>25</v>
      </c>
      <c r="G87" s="51" t="str">
        <f>IF(F88="Threshold Not Met","No such limits shall be applied","")</f>
        <v/>
      </c>
      <c r="J87" s="9" t="str">
        <f>IF(AND('Covered Services'!Q91&lt;&gt;1,'Covered Services'!E91="OutPt, IN-Other",'Covered Services'!B91&gt;0),'Covered Services'!B91,"")</f>
        <v/>
      </c>
      <c r="K87" s="76" t="str">
        <f>IF(J87="","",'Covered Services'!D91)</f>
        <v/>
      </c>
      <c r="L87" s="43" t="str">
        <f t="array" ref="L87">IF(COUNTIF($J$6:$J$207,"?*")&lt;ROW(J87)-5,"",INDEX(J:J,SMALL(IF(J$6:J$207&lt;&gt;"",ROW(J$6:J$207)),ROWS(J$6:J87))))</f>
        <v/>
      </c>
      <c r="M87" s="43" t="str">
        <f t="array" ref="M87">IF(COUNTIF($J$6:$J$207,"?*")&lt;ROW(K87)-5,"",INDEX(K:K,SMALL(IF(K$6:K$207&lt;&gt;"",ROW(K$6:K$207)),ROWS(K$6:K87))))</f>
        <v/>
      </c>
    </row>
    <row r="88" spans="2:13" ht="15.75" x14ac:dyDescent="0.25">
      <c r="B88" s="63" t="e">
        <f t="array" ref="B88">IFERROR(SMALL(IF((COUNTIF($B$87:B87, $G$6:$G$62)=0)*ISNUMBER($G$6:$G$62), $G$6:$G$62, "A"), 1), INDEX($G$6:$G$62, MATCH(SMALL(IF(ISTEXT($G$6:$G$62)*(COUNTIF(B$87:$B87, $G$6:$G$62)=0), COUNTIF($G$6:$G$62, "&lt;"&amp;$G$6:$G$62), ""), 1), IF(ISTEXT($G$6:$G$62), COUNTIF($G$6:$G$62, "&lt;"&amp;$G$6:$G$62), ""), 0)))</f>
        <v>#NUM!</v>
      </c>
      <c r="C88" s="45" t="str">
        <f t="shared" ref="C88:C93" si="8">IF(ISNUMBER(B88),SUMIF($G$6:$G$62,B88,$C$6:$C$62),"")</f>
        <v/>
      </c>
      <c r="D88" s="48" t="str">
        <f>IF(ISNUMBER(C88),C88/$C$94,"")</f>
        <v/>
      </c>
      <c r="E88" s="49">
        <f>IF(ISNUMBER(D88),D88,0)</f>
        <v>0</v>
      </c>
      <c r="F88" s="47" t="str">
        <f>IF(AND(G64&gt;0,G66&lt;2/3),"Threshold Not Met",IF(E88&gt;0.5001,"Predominant Level Met","_"))</f>
        <v>_</v>
      </c>
      <c r="J88" s="9" t="str">
        <f>IF(AND('Covered Services'!Q92&lt;&gt;1,'Covered Services'!E92="OutPt, IN-Other",'Covered Services'!B92&gt;0),'Covered Services'!B92,"")</f>
        <v/>
      </c>
      <c r="K88" s="76" t="str">
        <f>IF(J88="","",'Covered Services'!D92)</f>
        <v/>
      </c>
      <c r="L88" s="43" t="str">
        <f t="array" ref="L88">IF(COUNTIF($J$6:$J$207,"?*")&lt;ROW(J88)-5,"",INDEX(J:J,SMALL(IF(J$6:J$207&lt;&gt;"",ROW(J$6:J$207)),ROWS(J$6:J88))))</f>
        <v/>
      </c>
      <c r="M88" s="43" t="str">
        <f t="array" ref="M88">IF(COUNTIF($J$6:$J$207,"?*")&lt;ROW(K88)-5,"",INDEX(K:K,SMALL(IF(K$6:K$207&lt;&gt;"",ROW(K$6:K$207)),ROWS(K$6:K88))))</f>
        <v/>
      </c>
    </row>
    <row r="89" spans="2:13" ht="15.75" x14ac:dyDescent="0.25">
      <c r="B89" s="63" t="e">
        <f t="array" ref="B89">IFERROR(SMALL(IF((COUNTIF($B$87:B88, $G$6:$G$62)=0)*ISNUMBER($G$6:$G$62), $G$6:$G$62, "A"), 1), INDEX($G$6:$G$62, MATCH(SMALL(IF(ISTEXT($G$6:$G$62)*(COUNTIF(B$87:$B88, $G$6:$G$62)=0), COUNTIF($G$6:$G$62, "&lt;"&amp;$G$6:$G$62), ""), 1), IF(ISTEXT($G$6:$G$62), COUNTIF($G$6:$G$62, "&lt;"&amp;$G$6:$G$62), ""), 0)))</f>
        <v>#NUM!</v>
      </c>
      <c r="C89" s="45" t="str">
        <f t="shared" si="8"/>
        <v/>
      </c>
      <c r="D89" s="48" t="str">
        <f t="shared" ref="D89:D92" si="9">IF(ISNUMBER(C89),C89/$C$94,"")</f>
        <v/>
      </c>
      <c r="E89" s="49">
        <f>IF(ISNUMBER(D89),SUM(D88:D89),0)</f>
        <v>0</v>
      </c>
      <c r="F89" s="26" t="str">
        <f>IF(OR(F88="Predominant Level Met",F88="Threshold Not Met"),"_",(IF(E89&gt;0.5001,"Predominant Level Met","_")))</f>
        <v>_</v>
      </c>
      <c r="J89" s="9" t="str">
        <f>IF(AND('Covered Services'!Q93&lt;&gt;1,'Covered Services'!E93="OutPt, IN-Other",'Covered Services'!B93&gt;0),'Covered Services'!B93,"")</f>
        <v/>
      </c>
      <c r="K89" s="76" t="str">
        <f>IF(J89="","",'Covered Services'!D93)</f>
        <v/>
      </c>
      <c r="L89" s="43" t="str">
        <f t="array" ref="L89">IF(COUNTIF($J$6:$J$207,"?*")&lt;ROW(J89)-5,"",INDEX(J:J,SMALL(IF(J$6:J$207&lt;&gt;"",ROW(J$6:J$207)),ROWS(J$6:J89))))</f>
        <v/>
      </c>
      <c r="M89" s="43" t="str">
        <f t="array" ref="M89">IF(COUNTIF($J$6:$J$207,"?*")&lt;ROW(K89)-5,"",INDEX(K:K,SMALL(IF(K$6:K$207&lt;&gt;"",ROW(K$6:K$207)),ROWS(K$6:K89))))</f>
        <v/>
      </c>
    </row>
    <row r="90" spans="2:13" ht="15.75" x14ac:dyDescent="0.25">
      <c r="B90" s="63" t="e">
        <f t="array" ref="B90">IFERROR(SMALL(IF((COUNTIF($B$87:B89, $G$6:$G$62)=0)*ISNUMBER($G$6:$G$62), $G$6:$G$62, "A"), 1), INDEX($G$6:$G$62, MATCH(SMALL(IF(ISTEXT($G$6:$G$62)*(COUNTIF(B$87:$B89, $G$6:$G$62)=0), COUNTIF($G$6:$G$62, "&lt;"&amp;$G$6:$G$62), ""), 1), IF(ISTEXT($G$6:$G$62), COUNTIF($G$6:$G$62, "&lt;"&amp;$G$6:$G$62), ""), 0)))</f>
        <v>#NUM!</v>
      </c>
      <c r="C90" s="45" t="str">
        <f t="shared" si="8"/>
        <v/>
      </c>
      <c r="D90" s="48" t="str">
        <f t="shared" si="9"/>
        <v/>
      </c>
      <c r="E90" s="49">
        <f>IF(ISNUMBER(D90),SUM(D88:D90),0)</f>
        <v>0</v>
      </c>
      <c r="F90" s="26" t="str">
        <f>IF(OR(F89="Predominant Level Met",F88="Predominant Level Met",F88="Threshold Not Met"),"_",(IF(E90&gt;0.5001,"Predominant Level Met","_")))</f>
        <v>_</v>
      </c>
      <c r="J90" s="9" t="str">
        <f>IF(AND('Covered Services'!Q94&lt;&gt;1,'Covered Services'!E94="OutPt, IN-Other",'Covered Services'!B94&gt;0),'Covered Services'!B94,"")</f>
        <v/>
      </c>
      <c r="K90" s="76" t="str">
        <f>IF(J90="","",'Covered Services'!D94)</f>
        <v/>
      </c>
      <c r="L90" s="43" t="str">
        <f t="array" ref="L90">IF(COUNTIF($J$6:$J$207,"?*")&lt;ROW(J90)-5,"",INDEX(J:J,SMALL(IF(J$6:J$207&lt;&gt;"",ROW(J$6:J$207)),ROWS(J$6:J90))))</f>
        <v/>
      </c>
      <c r="M90" s="43" t="str">
        <f t="array" ref="M90">IF(COUNTIF($J$6:$J$207,"?*")&lt;ROW(K90)-5,"",INDEX(K:K,SMALL(IF(K$6:K$207&lt;&gt;"",ROW(K$6:K$207)),ROWS(K$6:K90))))</f>
        <v/>
      </c>
    </row>
    <row r="91" spans="2:13" ht="15.75" x14ac:dyDescent="0.25">
      <c r="B91" s="63" t="e">
        <f t="array" ref="B91">IFERROR(SMALL(IF((COUNTIF($B$87:B90, $G$6:$G$62)=0)*ISNUMBER($G$6:$G$62), $G$6:$G$62, "A"), 1), INDEX($G$6:$G$62, MATCH(SMALL(IF(ISTEXT($G$6:$G$62)*(COUNTIF(B$87:$B90, $G$6:$G$62)=0), COUNTIF($G$6:$G$62, "&lt;"&amp;$G$6:$G$62), ""), 1), IF(ISTEXT($G$6:$G$62), COUNTIF($G$6:$G$62, "&lt;"&amp;$G$6:$G$62), ""), 0)))</f>
        <v>#NUM!</v>
      </c>
      <c r="C91" s="45" t="str">
        <f t="shared" si="8"/>
        <v/>
      </c>
      <c r="D91" s="48" t="str">
        <f t="shared" si="9"/>
        <v/>
      </c>
      <c r="E91" s="49">
        <f>IF(ISNUMBER(D91),SUM(D88:D91),0)</f>
        <v>0</v>
      </c>
      <c r="F91" s="26" t="str">
        <f>IF(OR(F90="Predominant Level Met",F89="Predominant Level Met",F88="Predominant Level Met",F88="Threshold Not Met"),"_",(IF(E91&gt;0.5001,"Predominant Level Met","_")))</f>
        <v>_</v>
      </c>
      <c r="J91" s="9" t="str">
        <f>IF(AND('Covered Services'!Q95&lt;&gt;1,'Covered Services'!E95="OutPt, IN-Other",'Covered Services'!B95&gt;0),'Covered Services'!B95,"")</f>
        <v/>
      </c>
      <c r="K91" s="76" t="str">
        <f>IF(J91="","",'Covered Services'!D95)</f>
        <v/>
      </c>
      <c r="L91" s="43" t="str">
        <f t="array" ref="L91">IF(COUNTIF($J$6:$J$207,"?*")&lt;ROW(J91)-5,"",INDEX(J:J,SMALL(IF(J$6:J$207&lt;&gt;"",ROW(J$6:J$207)),ROWS(J$6:J91))))</f>
        <v/>
      </c>
      <c r="M91" s="43" t="str">
        <f t="array" ref="M91">IF(COUNTIF($J$6:$J$207,"?*")&lt;ROW(K91)-5,"",INDEX(K:K,SMALL(IF(K$6:K$207&lt;&gt;"",ROW(K$6:K$207)),ROWS(K$6:K91))))</f>
        <v/>
      </c>
    </row>
    <row r="92" spans="2:13" ht="15.75" x14ac:dyDescent="0.25">
      <c r="B92" s="63" t="e">
        <f t="array" ref="B92">IFERROR(SMALL(IF((COUNTIF($B$87:B91, $G$6:$G$62)=0)*ISNUMBER($G$6:$G$62), $G$6:$G$62, "A"), 1), INDEX($G$6:$G$62, MATCH(SMALL(IF(ISTEXT($G$6:$G$62)*(COUNTIF(B$87:$B91, $G$6:$G$62)=0), COUNTIF($G$6:$G$62, "&lt;"&amp;$G$6:$G$62), ""), 1), IF(ISTEXT($G$6:$G$62), COUNTIF($G$6:$G$62, "&lt;"&amp;$G$6:$G$62), ""), 0)))</f>
        <v>#NUM!</v>
      </c>
      <c r="C92" s="45" t="str">
        <f t="shared" si="8"/>
        <v/>
      </c>
      <c r="D92" s="48" t="str">
        <f t="shared" si="9"/>
        <v/>
      </c>
      <c r="E92" s="49">
        <f>IF(ISNUMBER(D92),SUM(D88:D92),0)</f>
        <v>0</v>
      </c>
      <c r="F92" s="26" t="str">
        <f>IF(OR(F91="Predominant Level Met",F90="Predominant Level Met",F89="Predominant Level Met",F88="Predominant Level Met",F88="Threshold Not Met"),"_",(IF(E92&gt;0.5001,"Predominant Level Met","_")))</f>
        <v>_</v>
      </c>
      <c r="J92" s="9" t="str">
        <f>IF(AND('Covered Services'!Q96&lt;&gt;1,'Covered Services'!E96="OutPt, IN-Other",'Covered Services'!B96&gt;0),'Covered Services'!B96,"")</f>
        <v/>
      </c>
      <c r="K92" s="76" t="str">
        <f>IF(J92="","",'Covered Services'!D96)</f>
        <v/>
      </c>
      <c r="L92" s="43" t="str">
        <f t="array" ref="L92">IF(COUNTIF($J$6:$J$207,"?*")&lt;ROW(J92)-5,"",INDEX(J:J,SMALL(IF(J$6:J$207&lt;&gt;"",ROW(J$6:J$207)),ROWS(J$6:J92))))</f>
        <v/>
      </c>
      <c r="M92" s="43" t="str">
        <f t="array" ref="M92">IF(COUNTIF($J$6:$J$207,"?*")&lt;ROW(K92)-5,"",INDEX(K:K,SMALL(IF(K$6:K$207&lt;&gt;"",ROW(K$6:K$207)),ROWS(K$6:K92))))</f>
        <v/>
      </c>
    </row>
    <row r="93" spans="2:13" ht="16.5" thickBot="1" x14ac:dyDescent="0.3">
      <c r="B93" s="63" t="e">
        <f t="array" ref="B93">IFERROR(SMALL(IF((COUNTIF($B$87:B92, $G$6:$G$62)=0)*ISNUMBER($G$6:$G$62), $G$6:$G$62, "A"), 1), INDEX($G$6:$G$62, MATCH(SMALL(IF(ISTEXT($G$6:$G$62)*(COUNTIF(B$87:$B92, $G$6:$G$62)=0), COUNTIF($G$6:$G$62, "&lt;"&amp;$G$6:$G$62), ""), 1), IF(ISTEXT($G$6:$G$62), COUNTIF($G$6:$G$62, "&lt;"&amp;$G$6:$G$62), ""), 0)))</f>
        <v>#NUM!</v>
      </c>
      <c r="C93" s="45" t="str">
        <f t="shared" si="8"/>
        <v/>
      </c>
      <c r="D93" s="48" t="str">
        <f>IF(ISNUMBER(C93),C93/$C$94,"")</f>
        <v/>
      </c>
      <c r="E93" s="49">
        <f>IF(ISNUMBER(D93),SUM(D88:D93),0)</f>
        <v>0</v>
      </c>
      <c r="F93" s="26" t="str">
        <f>IF(OR(F92="Predominant Level Met",F91="Predominant Level Met",F90="Predominant Level Met",F89="Predominant Level Met",F88="Predominant Level Met",F88="Threshold Not Met"),"_",(IF(E93&gt;0.5001,"Predominant Level Met","_")))</f>
        <v>_</v>
      </c>
      <c r="J93" s="9" t="str">
        <f>IF(AND('Covered Services'!Q97&lt;&gt;1,'Covered Services'!E97="OutPt, IN-Other",'Covered Services'!B97&gt;0),'Covered Services'!B97,"")</f>
        <v/>
      </c>
      <c r="K93" s="76" t="str">
        <f>IF(J93="","",'Covered Services'!D97)</f>
        <v/>
      </c>
      <c r="L93" s="43" t="str">
        <f t="array" ref="L93">IF(COUNTIF($J$6:$J$207,"?*")&lt;ROW(J93)-5,"",INDEX(J:J,SMALL(IF(J$6:J$207&lt;&gt;"",ROW(J$6:J$207)),ROWS(J$6:J93))))</f>
        <v/>
      </c>
      <c r="M93" s="43" t="str">
        <f t="array" ref="M93">IF(COUNTIF($J$6:$J$207,"?*")&lt;ROW(K93)-5,"",INDEX(K:K,SMALL(IF(K$6:K$207&lt;&gt;"",ROW(K$6:K$207)),ROWS(K$6:K93))))</f>
        <v/>
      </c>
    </row>
    <row r="94" spans="2:13" ht="16.5" thickBot="1" x14ac:dyDescent="0.3">
      <c r="B94" s="56" t="s">
        <v>34</v>
      </c>
      <c r="C94" s="28">
        <f>SUM(C88:C93)</f>
        <v>0</v>
      </c>
      <c r="D94" s="11"/>
      <c r="E94" s="11"/>
      <c r="F94" s="12"/>
      <c r="J94" s="9" t="str">
        <f>IF(AND('Covered Services'!Q98&lt;&gt;1,'Covered Services'!E98="OutPt, IN-Other",'Covered Services'!B98&gt;0),'Covered Services'!B98,"")</f>
        <v/>
      </c>
      <c r="K94" s="76" t="str">
        <f>IF(J94="","",'Covered Services'!D98)</f>
        <v/>
      </c>
      <c r="L94" s="43" t="str">
        <f t="array" ref="L94">IF(COUNTIF($J$6:$J$207,"?*")&lt;ROW(J94)-5,"",INDEX(J:J,SMALL(IF(J$6:J$207&lt;&gt;"",ROW(J$6:J$207)),ROWS(J$6:J94))))</f>
        <v/>
      </c>
      <c r="M94" s="43" t="str">
        <f t="array" ref="M94">IF(COUNTIF($J$6:$J$207,"?*")&lt;ROW(K94)-5,"",INDEX(K:K,SMALL(IF(K$6:K$207&lt;&gt;"",ROW(K$6:K$207)),ROWS(K$6:K94))))</f>
        <v/>
      </c>
    </row>
    <row r="95" spans="2:13" ht="15.75" x14ac:dyDescent="0.25">
      <c r="B95" s="60"/>
      <c r="C95" s="19"/>
      <c r="D95" s="20"/>
      <c r="E95" s="20"/>
      <c r="F95" s="25"/>
      <c r="J95" s="9" t="str">
        <f>IF(AND('Covered Services'!Q99&lt;&gt;1,'Covered Services'!E99="OutPt, IN-Other",'Covered Services'!B99&gt;0),'Covered Services'!B99,"")</f>
        <v/>
      </c>
      <c r="K95" s="76" t="str">
        <f>IF(J95="","",'Covered Services'!D99)</f>
        <v/>
      </c>
      <c r="L95" s="43" t="str">
        <f t="array" ref="L95">IF(COUNTIF($J$6:$J$207,"?*")&lt;ROW(J95)-5,"",INDEX(J:J,SMALL(IF(J$6:J$207&lt;&gt;"",ROW(J$6:J$207)),ROWS(J$6:J95))))</f>
        <v/>
      </c>
      <c r="M95" s="43" t="str">
        <f t="array" ref="M95">IF(COUNTIF($J$6:$J$207,"?*")&lt;ROW(K95)-5,"",INDEX(K:K,SMALL(IF(K$6:K$207&lt;&gt;"",ROW(K$6:K$207)),ROWS(K$6:K95))))</f>
        <v/>
      </c>
    </row>
    <row r="96" spans="2:13" ht="94.5" x14ac:dyDescent="0.25">
      <c r="B96" s="54" t="s">
        <v>26</v>
      </c>
      <c r="C96" s="7" t="s">
        <v>27</v>
      </c>
      <c r="D96" s="7" t="s">
        <v>38</v>
      </c>
      <c r="E96" s="8" t="s">
        <v>28</v>
      </c>
      <c r="F96" s="64" t="s">
        <v>25</v>
      </c>
      <c r="G96" s="51" t="str">
        <f>IF(F97="Threshold Not Met","No such limits shall be applied","")</f>
        <v/>
      </c>
      <c r="J96" s="9" t="str">
        <f>IF(AND('Covered Services'!Q100&lt;&gt;1,'Covered Services'!E100="OutPt, IN-Other",'Covered Services'!B100&gt;0),'Covered Services'!B100,"")</f>
        <v/>
      </c>
      <c r="K96" s="76" t="str">
        <f>IF(J96="","",'Covered Services'!D100)</f>
        <v/>
      </c>
      <c r="L96" s="43" t="str">
        <f t="array" ref="L96">IF(COUNTIF($J$6:$J$207,"?*")&lt;ROW(J96)-5,"",INDEX(J:J,SMALL(IF(J$6:J$207&lt;&gt;"",ROW(J$6:J$207)),ROWS(J$6:J96))))</f>
        <v/>
      </c>
      <c r="M96" s="43" t="str">
        <f t="array" ref="M96">IF(COUNTIF($J$6:$J$207,"?*")&lt;ROW(K96)-5,"",INDEX(K:K,SMALL(IF(K$6:K$207&lt;&gt;"",ROW(K$6:K$207)),ROWS(K$6:K96))))</f>
        <v/>
      </c>
    </row>
    <row r="97" spans="2:13" ht="15.75" x14ac:dyDescent="0.25">
      <c r="B97" s="63" t="e">
        <f t="array" ref="B97">IFERROR(SMALL(IF((COUNTIF($B$96:B96, $H$6:$H$62)=0)*ISNUMBER($H$6:$H$62), $H$6:$H$62, "A"), 1), INDEX($H$6:$H$62, MATCH(SMALL(IF(ISTEXT($H$6:$H$62)*(COUNTIF(B$96:$B96, $H$6:$H$62)=0), COUNTIF($H$6:$H$62, "&lt;"&amp;$H$6:$H$62), ""), 1), IF(ISTEXT($H$6:$H$62), COUNTIF($H$6:$H$62, "&lt;"&amp;$H$6:$H$62), ""), 0)))</f>
        <v>#NUM!</v>
      </c>
      <c r="C97" s="45" t="str">
        <f t="shared" ref="C97:C102" si="10">IF(ISNUMBER(B97),SUMIF($H$6:$H$62,B97,$C$6:$C$62),"")</f>
        <v/>
      </c>
      <c r="D97" s="48" t="str">
        <f t="shared" ref="D97:D102" si="11">IF(ISNUMBER(C97),C97/$C$103,"")</f>
        <v/>
      </c>
      <c r="E97" s="49">
        <f>IF(ISNUMBER(D97),D97,0)</f>
        <v>0</v>
      </c>
      <c r="F97" s="47" t="str">
        <f>IF(AND(H64&gt;0,H66&lt;2/3),"Threshold Not Met",IF(E97&gt;0.5001,"Predominant Level Met","_"))</f>
        <v>_</v>
      </c>
      <c r="J97" s="9" t="str">
        <f>IF(AND('Covered Services'!Q101&lt;&gt;1,'Covered Services'!E101="OutPt, IN-Other",'Covered Services'!B101&gt;0),'Covered Services'!B101,"")</f>
        <v/>
      </c>
      <c r="K97" s="76" t="str">
        <f>IF(J97="","",'Covered Services'!D101)</f>
        <v/>
      </c>
      <c r="L97" s="43" t="str">
        <f t="array" ref="L97">IF(COUNTIF($J$6:$J$207,"?*")&lt;ROW(J97)-5,"",INDEX(J:J,SMALL(IF(J$6:J$207&lt;&gt;"",ROW(J$6:J$207)),ROWS(J$6:J97))))</f>
        <v/>
      </c>
      <c r="M97" s="43" t="str">
        <f t="array" ref="M97">IF(COUNTIF($J$6:$J$207,"?*")&lt;ROW(K97)-5,"",INDEX(K:K,SMALL(IF(K$6:K$207&lt;&gt;"",ROW(K$6:K$207)),ROWS(K$6:K97))))</f>
        <v/>
      </c>
    </row>
    <row r="98" spans="2:13" ht="15.75" x14ac:dyDescent="0.25">
      <c r="B98" s="63" t="e">
        <f t="array" ref="B98">IFERROR(SMALL(IF((COUNTIF($B$96:B97, $H$6:$H$62)=0)*ISNUMBER($H$6:$H$62), $H$6:$H$62, "A"), 1), INDEX($H$6:$H$62, MATCH(SMALL(IF(ISTEXT($H$6:$H$62)*(COUNTIF(B$96:$B97, $H$6:$H$62)=0), COUNTIF($H$6:$H$62, "&lt;"&amp;$H$6:$H$62), ""), 1), IF(ISTEXT($H$6:$H$62), COUNTIF($H$6:$H$62, "&lt;"&amp;$H$6:$H$62), ""), 0)))</f>
        <v>#NUM!</v>
      </c>
      <c r="C98" s="45" t="str">
        <f t="shared" si="10"/>
        <v/>
      </c>
      <c r="D98" s="48" t="str">
        <f t="shared" si="11"/>
        <v/>
      </c>
      <c r="E98" s="49">
        <f>IF(ISNUMBER(D98),SUM(D97:D98),0)</f>
        <v>0</v>
      </c>
      <c r="F98" s="26" t="str">
        <f>IF(OR(F97="Predominant Level Met",F97="Threshold Not Met"),"_",(IF(E98&gt;0.5001,"Predominant Level Met","_")))</f>
        <v>_</v>
      </c>
      <c r="J98" s="9" t="str">
        <f>IF(AND('Covered Services'!Q102&lt;&gt;1,'Covered Services'!E102="OutPt, IN-Other",'Covered Services'!B102&gt;0),'Covered Services'!B102,"")</f>
        <v/>
      </c>
      <c r="K98" s="76" t="str">
        <f>IF(J98="","",'Covered Services'!D102)</f>
        <v/>
      </c>
      <c r="L98" s="43" t="str">
        <f t="array" ref="L98">IF(COUNTIF($J$6:$J$207,"?*")&lt;ROW(J98)-5,"",INDEX(J:J,SMALL(IF(J$6:J$207&lt;&gt;"",ROW(J$6:J$207)),ROWS(J$6:J98))))</f>
        <v/>
      </c>
      <c r="M98" s="43" t="str">
        <f t="array" ref="M98">IF(COUNTIF($J$6:$J$207,"?*")&lt;ROW(K98)-5,"",INDEX(K:K,SMALL(IF(K$6:K$207&lt;&gt;"",ROW(K$6:K$207)),ROWS(K$6:K98))))</f>
        <v/>
      </c>
    </row>
    <row r="99" spans="2:13" ht="15.75" x14ac:dyDescent="0.25">
      <c r="B99" s="63" t="e">
        <f t="array" ref="B99">IFERROR(SMALL(IF((COUNTIF($B$96:B98, $H$6:$H$62)=0)*ISNUMBER($H$6:$H$62), $H$6:$H$62, "A"), 1), INDEX($H$6:$H$62, MATCH(SMALL(IF(ISTEXT($H$6:$H$62)*(COUNTIF(B$96:$B98, $H$6:$H$62)=0), COUNTIF($H$6:$H$62, "&lt;"&amp;$H$6:$H$62), ""), 1), IF(ISTEXT($H$6:$H$62), COUNTIF($H$6:$H$62, "&lt;"&amp;$H$6:$H$62), ""), 0)))</f>
        <v>#NUM!</v>
      </c>
      <c r="C99" s="45" t="str">
        <f t="shared" si="10"/>
        <v/>
      </c>
      <c r="D99" s="48" t="str">
        <f t="shared" si="11"/>
        <v/>
      </c>
      <c r="E99" s="49">
        <f>IF(ISNUMBER(D99),SUM(D97:D99),0)</f>
        <v>0</v>
      </c>
      <c r="F99" s="26" t="str">
        <f>IF(OR(F98="Predominant Level Met",F97="Predominant Level Met",F97="Threshold Not Met"),"_",(IF(E99&gt;0.5001,"Predominant Level Met","_")))</f>
        <v>_</v>
      </c>
      <c r="J99" s="9" t="str">
        <f>IF(AND('Covered Services'!Q103&lt;&gt;1,'Covered Services'!E103="OutPt, IN-Other",'Covered Services'!B103&gt;0),'Covered Services'!B103,"")</f>
        <v/>
      </c>
      <c r="K99" s="76" t="str">
        <f>IF(J99="","",'Covered Services'!D103)</f>
        <v/>
      </c>
      <c r="L99" s="43" t="str">
        <f t="array" ref="L99">IF(COUNTIF($J$6:$J$207,"?*")&lt;ROW(J99)-5,"",INDEX(J:J,SMALL(IF(J$6:J$207&lt;&gt;"",ROW(J$6:J$207)),ROWS(J$6:J99))))</f>
        <v/>
      </c>
      <c r="M99" s="43" t="str">
        <f t="array" ref="M99">IF(COUNTIF($J$6:$J$207,"?*")&lt;ROW(K99)-5,"",INDEX(K:K,SMALL(IF(K$6:K$207&lt;&gt;"",ROW(K$6:K$207)),ROWS(K$6:K99))))</f>
        <v/>
      </c>
    </row>
    <row r="100" spans="2:13" ht="15.75" x14ac:dyDescent="0.25">
      <c r="B100" s="63" t="e">
        <f t="array" ref="B100">IFERROR(SMALL(IF((COUNTIF($B$96:B99, $H$6:$H$62)=0)*ISNUMBER($H$6:$H$62), $H$6:$H$62, "A"), 1), INDEX($H$6:$H$62, MATCH(SMALL(IF(ISTEXT($H$6:$H$62)*(COUNTIF(B$96:$B99, $H$6:$H$62)=0), COUNTIF($H$6:$H$62, "&lt;"&amp;$H$6:$H$62), ""), 1), IF(ISTEXT($H$6:$H$62), COUNTIF($H$6:$H$62, "&lt;"&amp;$H$6:$H$62), ""), 0)))</f>
        <v>#NUM!</v>
      </c>
      <c r="C100" s="45" t="str">
        <f t="shared" si="10"/>
        <v/>
      </c>
      <c r="D100" s="48" t="str">
        <f t="shared" si="11"/>
        <v/>
      </c>
      <c r="E100" s="49">
        <f>IF(ISNUMBER(D100),SUM(D97:D100),0)</f>
        <v>0</v>
      </c>
      <c r="F100" s="26" t="str">
        <f>IF(OR(F99="Predominant Level Met",F98="Predominant Level Met",F97="Predominant Level Met",F97="Threshold Not Met"),"_",(IF(E100&gt;0.5001,"Predominant Level Met","_")))</f>
        <v>_</v>
      </c>
      <c r="J100" s="9" t="str">
        <f>IF(AND('Covered Services'!Q104&lt;&gt;1,'Covered Services'!E104="OutPt, IN-Other",'Covered Services'!B104&gt;0),'Covered Services'!B104,"")</f>
        <v/>
      </c>
      <c r="K100" s="76" t="str">
        <f>IF(J100="","",'Covered Services'!D104)</f>
        <v/>
      </c>
      <c r="L100" s="43" t="str">
        <f t="array" ref="L100">IF(COUNTIF($J$6:$J$207,"?*")&lt;ROW(J100)-5,"",INDEX(J:J,SMALL(IF(J$6:J$207&lt;&gt;"",ROW(J$6:J$207)),ROWS(J$6:J100))))</f>
        <v/>
      </c>
      <c r="M100" s="43" t="str">
        <f t="array" ref="M100">IF(COUNTIF($J$6:$J$207,"?*")&lt;ROW(K100)-5,"",INDEX(K:K,SMALL(IF(K$6:K$207&lt;&gt;"",ROW(K$6:K$207)),ROWS(K$6:K100))))</f>
        <v/>
      </c>
    </row>
    <row r="101" spans="2:13" ht="15.75" x14ac:dyDescent="0.25">
      <c r="B101" s="63" t="e">
        <f t="array" ref="B101">IFERROR(SMALL(IF((COUNTIF($B$96:B100, $H$6:$H$62)=0)*ISNUMBER($H$6:$H$62), $H$6:$H$62, "A"), 1), INDEX($H$6:$H$62, MATCH(SMALL(IF(ISTEXT($H$6:$H$62)*(COUNTIF(B$96:$B100, $H$6:$H$62)=0), COUNTIF($H$6:$H$62, "&lt;"&amp;$H$6:$H$62), ""), 1), IF(ISTEXT($H$6:$H$62), COUNTIF($H$6:$H$62, "&lt;"&amp;$H$6:$H$62), ""), 0)))</f>
        <v>#NUM!</v>
      </c>
      <c r="C101" s="45" t="str">
        <f t="shared" si="10"/>
        <v/>
      </c>
      <c r="D101" s="48" t="str">
        <f t="shared" si="11"/>
        <v/>
      </c>
      <c r="E101" s="49">
        <f>IF(ISNUMBER(D101),SUM(D97:D101),0)</f>
        <v>0</v>
      </c>
      <c r="F101" s="26" t="str">
        <f>IF(OR(F100="Predominant Level Met",F99="Predominant Level Met",F98="Predominant Level Met",F97="Predominant Level Met",F97="Threshold Not Met"),"_",(IF(E101&gt;0.5001,"Predominant Level Met","_")))</f>
        <v>_</v>
      </c>
      <c r="J101" s="9" t="str">
        <f>IF(AND('Covered Services'!Q105&lt;&gt;1,'Covered Services'!E105="OutPt, IN-Other",'Covered Services'!B105&gt;0),'Covered Services'!B105,"")</f>
        <v/>
      </c>
      <c r="K101" s="76" t="str">
        <f>IF(J101="","",'Covered Services'!D105)</f>
        <v/>
      </c>
      <c r="L101" s="43" t="str">
        <f t="array" ref="L101">IF(COUNTIF($J$6:$J$207,"?*")&lt;ROW(J101)-5,"",INDEX(J:J,SMALL(IF(J$6:J$207&lt;&gt;"",ROW(J$6:J$207)),ROWS(J$6:J101))))</f>
        <v/>
      </c>
      <c r="M101" s="43" t="str">
        <f t="array" ref="M101">IF(COUNTIF($J$6:$J$207,"?*")&lt;ROW(K101)-5,"",INDEX(K:K,SMALL(IF(K$6:K$207&lt;&gt;"",ROW(K$6:K$207)),ROWS(K$6:K101))))</f>
        <v/>
      </c>
    </row>
    <row r="102" spans="2:13" ht="15.75" x14ac:dyDescent="0.25">
      <c r="B102" s="63" t="e">
        <f t="array" ref="B102">IFERROR(SMALL(IF((COUNTIF($B$96:B101, $H$6:$H$62)=0)*ISNUMBER($H$6:$H$62), $H$6:$H$62, "A"), 1), INDEX($H$6:$H$62, MATCH(SMALL(IF(ISTEXT($H$6:$H$62)*(COUNTIF(B$96:$B101, $H$6:$H$62)=0), COUNTIF($H$6:$H$62, "&lt;"&amp;$H$6:$H$62), ""), 1), IF(ISTEXT($H$6:$H$62), COUNTIF($H$6:$H$62, "&lt;"&amp;$H$6:$H$62), ""), 0)))</f>
        <v>#NUM!</v>
      </c>
      <c r="C102" s="45" t="str">
        <f t="shared" si="10"/>
        <v/>
      </c>
      <c r="D102" s="48" t="str">
        <f t="shared" si="11"/>
        <v/>
      </c>
      <c r="E102" s="49">
        <f>IF(ISNUMBER(D102),SUM(D97:D102),0)</f>
        <v>0</v>
      </c>
      <c r="F102" s="26" t="str">
        <f>IF(OR(F101="Predominant Level Met",F100="Predominant Level Met",F99="Predominant Level Met",F98="Predominant Level Met",F97="Predominant Level Met",F97="Threshold Not Met"),"_",(IF(E102&gt;0.5001,"Predominant Level Met","_")))</f>
        <v>_</v>
      </c>
      <c r="J102" s="9" t="str">
        <f>IF(AND('Covered Services'!Q106&lt;&gt;1,'Covered Services'!E106="OutPt, IN-Other",'Covered Services'!B106&gt;0),'Covered Services'!B106,"")</f>
        <v/>
      </c>
      <c r="K102" s="76" t="str">
        <f>IF(J102="","",'Covered Services'!D106)</f>
        <v/>
      </c>
      <c r="L102" s="43" t="str">
        <f t="array" ref="L102">IF(COUNTIF($J$6:$J$207,"?*")&lt;ROW(J102)-5,"",INDEX(J:J,SMALL(IF(J$6:J$207&lt;&gt;"",ROW(J$6:J$207)),ROWS(J$6:J102))))</f>
        <v/>
      </c>
      <c r="M102" s="43" t="str">
        <f t="array" ref="M102">IF(COUNTIF($J$6:$J$207,"?*")&lt;ROW(K102)-5,"",INDEX(K:K,SMALL(IF(K$6:K$207&lt;&gt;"",ROW(K$6:K$207)),ROWS(K$6:K102))))</f>
        <v/>
      </c>
    </row>
    <row r="103" spans="2:13" ht="16.5" thickBot="1" x14ac:dyDescent="0.3">
      <c r="B103" s="61" t="s">
        <v>35</v>
      </c>
      <c r="C103" s="30">
        <f>SUM(C97:C102)</f>
        <v>0</v>
      </c>
      <c r="D103" s="11"/>
      <c r="E103" s="11"/>
      <c r="F103" s="12"/>
      <c r="J103" s="9" t="str">
        <f>IF(AND('Covered Services'!Q107&lt;&gt;1,'Covered Services'!E107="OutPt, IN-Other",'Covered Services'!B107&gt;0),'Covered Services'!B107,"")</f>
        <v/>
      </c>
      <c r="K103" s="76" t="str">
        <f>IF(J103="","",'Covered Services'!D107)</f>
        <v/>
      </c>
      <c r="L103" s="43" t="str">
        <f t="array" ref="L103">IF(COUNTIF($J$6:$J$207,"?*")&lt;ROW(J103)-5,"",INDEX(J:J,SMALL(IF(J$6:J$207&lt;&gt;"",ROW(J$6:J$207)),ROWS(J$6:J103))))</f>
        <v/>
      </c>
      <c r="M103" s="43" t="str">
        <f t="array" ref="M103">IF(COUNTIF($J$6:$J$207,"?*")&lt;ROW(K103)-5,"",INDEX(K:K,SMALL(IF(K$6:K$207&lt;&gt;"",ROW(K$6:K$207)),ROWS(K$6:K103))))</f>
        <v/>
      </c>
    </row>
    <row r="104" spans="2:13" ht="16.5" thickBot="1" x14ac:dyDescent="0.3">
      <c r="B104" s="62"/>
      <c r="C104" s="27"/>
      <c r="D104" s="16"/>
      <c r="E104" s="16"/>
      <c r="F104" s="17"/>
      <c r="J104" s="9" t="str">
        <f>IF(AND('Covered Services'!Q108&lt;&gt;1,'Covered Services'!E108="OutPt, IN-Other",'Covered Services'!B108&gt;0),'Covered Services'!B108,"")</f>
        <v/>
      </c>
      <c r="K104" s="76" t="str">
        <f>IF(J104="","",'Covered Services'!D108)</f>
        <v/>
      </c>
      <c r="L104" s="43" t="str">
        <f t="array" ref="L104">IF(COUNTIF($J$6:$J$207,"?*")&lt;ROW(J104)-5,"",INDEX(J:J,SMALL(IF(J$6:J$207&lt;&gt;"",ROW(J$6:J$207)),ROWS(J$6:J104))))</f>
        <v/>
      </c>
      <c r="M104" s="43" t="str">
        <f t="array" ref="M104">IF(COUNTIF($J$6:$J$207,"?*")&lt;ROW(K104)-5,"",INDEX(K:K,SMALL(IF(K$6:K$207&lt;&gt;"",ROW(K$6:K$207)),ROWS(K$6:K104))))</f>
        <v/>
      </c>
    </row>
    <row r="105" spans="2:13" x14ac:dyDescent="0.25">
      <c r="B105" s="11"/>
      <c r="C105" s="11"/>
      <c r="D105" s="11"/>
      <c r="E105" s="11"/>
      <c r="F105" s="11"/>
      <c r="J105" s="9" t="str">
        <f>IF(AND('Covered Services'!Q109&lt;&gt;1,'Covered Services'!E109="OutPt, IN-Other",'Covered Services'!B109&gt;0),'Covered Services'!B109,"")</f>
        <v/>
      </c>
      <c r="K105" s="76" t="str">
        <f>IF(J105="","",'Covered Services'!D109)</f>
        <v/>
      </c>
      <c r="L105" s="43" t="str">
        <f t="array" ref="L105">IF(COUNTIF($J$6:$J$207,"?*")&lt;ROW(J105)-5,"",INDEX(J:J,SMALL(IF(J$6:J$207&lt;&gt;"",ROW(J$6:J$207)),ROWS(J$6:J105))))</f>
        <v/>
      </c>
      <c r="M105" s="43" t="str">
        <f t="array" ref="M105">IF(COUNTIF($J$6:$J$207,"?*")&lt;ROW(K105)-5,"",INDEX(K:K,SMALL(IF(K$6:K$207&lt;&gt;"",ROW(K$6:K$207)),ROWS(K$6:K105))))</f>
        <v/>
      </c>
    </row>
    <row r="106" spans="2:13" x14ac:dyDescent="0.25">
      <c r="B106" s="11"/>
      <c r="C106" s="11"/>
      <c r="D106" s="11"/>
      <c r="E106" s="11"/>
      <c r="F106" s="11"/>
      <c r="J106" s="9" t="str">
        <f>IF(AND('Covered Services'!Q110&lt;&gt;1,'Covered Services'!E110="OutPt, IN-Other",'Covered Services'!B110&gt;0),'Covered Services'!B110,"")</f>
        <v/>
      </c>
      <c r="K106" s="76" t="str">
        <f>IF(J106="","",'Covered Services'!D110)</f>
        <v/>
      </c>
      <c r="L106" s="43" t="str">
        <f t="array" ref="L106">IF(COUNTIF($J$6:$J$207,"?*")&lt;ROW(J106)-5,"",INDEX(J:J,SMALL(IF(J$6:J$207&lt;&gt;"",ROW(J$6:J$207)),ROWS(J$6:J106))))</f>
        <v/>
      </c>
      <c r="M106" s="43" t="str">
        <f t="array" ref="M106">IF(COUNTIF($J$6:$J$207,"?*")&lt;ROW(K106)-5,"",INDEX(K:K,SMALL(IF(K$6:K$207&lt;&gt;"",ROW(K$6:K$207)),ROWS(K$6:K106))))</f>
        <v/>
      </c>
    </row>
    <row r="107" spans="2:13" x14ac:dyDescent="0.25">
      <c r="B107" s="11"/>
      <c r="C107" s="11"/>
      <c r="D107" s="11"/>
      <c r="E107" s="11"/>
      <c r="F107" s="11"/>
      <c r="J107" s="9" t="str">
        <f>IF(AND('Covered Services'!Q111&lt;&gt;1,'Covered Services'!E111="OutPt, IN-Other",'Covered Services'!B111&gt;0),'Covered Services'!B111,"")</f>
        <v/>
      </c>
      <c r="K107" s="76" t="str">
        <f>IF(J107="","",'Covered Services'!D111)</f>
        <v/>
      </c>
      <c r="L107" s="43" t="str">
        <f t="array" ref="L107">IF(COUNTIF($J$6:$J$207,"?*")&lt;ROW(J107)-5,"",INDEX(J:J,SMALL(IF(J$6:J$207&lt;&gt;"",ROW(J$6:J$207)),ROWS(J$6:J107))))</f>
        <v/>
      </c>
      <c r="M107" s="43" t="str">
        <f t="array" ref="M107">IF(COUNTIF($J$6:$J$207,"?*")&lt;ROW(K107)-5,"",INDEX(K:K,SMALL(IF(K$6:K$207&lt;&gt;"",ROW(K$6:K$207)),ROWS(K$6:K107))))</f>
        <v/>
      </c>
    </row>
    <row r="108" spans="2:13" x14ac:dyDescent="0.25">
      <c r="J108" s="9" t="str">
        <f>IF(AND('Covered Services'!Q112&lt;&gt;1,'Covered Services'!E112="OutPt, IN-Other",'Covered Services'!B112&gt;0),'Covered Services'!B112,"")</f>
        <v/>
      </c>
      <c r="K108" s="76" t="str">
        <f>IF(J108="","",'Covered Services'!D112)</f>
        <v/>
      </c>
      <c r="L108" s="43" t="str">
        <f t="array" ref="L108">IF(COUNTIF($J$6:$J$207,"?*")&lt;ROW(J108)-5,"",INDEX(J:J,SMALL(IF(J$6:J$207&lt;&gt;"",ROW(J$6:J$207)),ROWS(J$6:J108))))</f>
        <v/>
      </c>
      <c r="M108" s="43" t="str">
        <f t="array" ref="M108">IF(COUNTIF($J$6:$J$207,"?*")&lt;ROW(K108)-5,"",INDEX(K:K,SMALL(IF(K$6:K$207&lt;&gt;"",ROW(K$6:K$207)),ROWS(K$6:K108))))</f>
        <v/>
      </c>
    </row>
    <row r="109" spans="2:13" x14ac:dyDescent="0.25">
      <c r="J109" s="9" t="str">
        <f>IF(AND('Covered Services'!Q113&lt;&gt;1,'Covered Services'!E113="OutPt, IN-Other",'Covered Services'!B113&gt;0),'Covered Services'!B113,"")</f>
        <v/>
      </c>
      <c r="K109" s="76" t="str">
        <f>IF(J109="","",'Covered Services'!D113)</f>
        <v/>
      </c>
      <c r="L109" s="43" t="str">
        <f t="array" ref="L109">IF(COUNTIF($J$6:$J$207,"?*")&lt;ROW(J109)-5,"",INDEX(J:J,SMALL(IF(J$6:J$207&lt;&gt;"",ROW(J$6:J$207)),ROWS(J$6:J109))))</f>
        <v/>
      </c>
      <c r="M109" s="43" t="str">
        <f t="array" ref="M109">IF(COUNTIF($J$6:$J$207,"?*")&lt;ROW(K109)-5,"",INDEX(K:K,SMALL(IF(K$6:K$207&lt;&gt;"",ROW(K$6:K$207)),ROWS(K$6:K109))))</f>
        <v/>
      </c>
    </row>
    <row r="110" spans="2:13" x14ac:dyDescent="0.25">
      <c r="J110" s="9" t="str">
        <f>IF(AND('Covered Services'!Q114&lt;&gt;1,'Covered Services'!E114="OutPt, IN-Other",'Covered Services'!B114&gt;0),'Covered Services'!B114,"")</f>
        <v/>
      </c>
      <c r="K110" s="76" t="str">
        <f>IF(J110="","",'Covered Services'!D114)</f>
        <v/>
      </c>
      <c r="L110" s="43" t="str">
        <f t="array" ref="L110">IF(COUNTIF($J$6:$J$207,"?*")&lt;ROW(J110)-5,"",INDEX(J:J,SMALL(IF(J$6:J$207&lt;&gt;"",ROW(J$6:J$207)),ROWS(J$6:J110))))</f>
        <v/>
      </c>
      <c r="M110" s="43" t="str">
        <f t="array" ref="M110">IF(COUNTIF($J$6:$J$207,"?*")&lt;ROW(K110)-5,"",INDEX(K:K,SMALL(IF(K$6:K$207&lt;&gt;"",ROW(K$6:K$207)),ROWS(K$6:K110))))</f>
        <v/>
      </c>
    </row>
    <row r="111" spans="2:13" x14ac:dyDescent="0.25">
      <c r="J111" s="9" t="str">
        <f>IF(AND('Covered Services'!Q115&lt;&gt;1,'Covered Services'!E115="OutPt, IN-Other",'Covered Services'!B115&gt;0),'Covered Services'!B115,"")</f>
        <v/>
      </c>
      <c r="K111" s="76" t="str">
        <f>IF(J111="","",'Covered Services'!D115)</f>
        <v/>
      </c>
      <c r="L111" s="43" t="str">
        <f t="array" ref="L111">IF(COUNTIF($J$6:$J$207,"?*")&lt;ROW(J111)-5,"",INDEX(J:J,SMALL(IF(J$6:J$207&lt;&gt;"",ROW(J$6:J$207)),ROWS(J$6:J111))))</f>
        <v/>
      </c>
      <c r="M111" s="43" t="str">
        <f t="array" ref="M111">IF(COUNTIF($J$6:$J$207,"?*")&lt;ROW(K111)-5,"",INDEX(K:K,SMALL(IF(K$6:K$207&lt;&gt;"",ROW(K$6:K$207)),ROWS(K$6:K111))))</f>
        <v/>
      </c>
    </row>
    <row r="112" spans="2:13" x14ac:dyDescent="0.25">
      <c r="J112" s="9" t="str">
        <f>IF(AND('Covered Services'!Q116&lt;&gt;1,'Covered Services'!E116="OutPt, IN-Other",'Covered Services'!B116&gt;0),'Covered Services'!B116,"")</f>
        <v/>
      </c>
      <c r="K112" s="76" t="str">
        <f>IF(J112="","",'Covered Services'!D116)</f>
        <v/>
      </c>
      <c r="L112" s="43" t="str">
        <f t="array" ref="L112">IF(COUNTIF($J$6:$J$207,"?*")&lt;ROW(J112)-5,"",INDEX(J:J,SMALL(IF(J$6:J$207&lt;&gt;"",ROW(J$6:J$207)),ROWS(J$6:J112))))</f>
        <v/>
      </c>
      <c r="M112" s="43" t="str">
        <f t="array" ref="M112">IF(COUNTIF($J$6:$J$207,"?*")&lt;ROW(K112)-5,"",INDEX(K:K,SMALL(IF(K$6:K$207&lt;&gt;"",ROW(K$6:K$207)),ROWS(K$6:K112))))</f>
        <v/>
      </c>
    </row>
    <row r="113" spans="10:13" x14ac:dyDescent="0.25">
      <c r="J113" s="9" t="str">
        <f>IF(AND('Covered Services'!Q117&lt;&gt;1,'Covered Services'!E117="OutPt, IN-Other",'Covered Services'!B117&gt;0),'Covered Services'!B117,"")</f>
        <v/>
      </c>
      <c r="K113" s="76" t="str">
        <f>IF(J113="","",'Covered Services'!D117)</f>
        <v/>
      </c>
      <c r="L113" s="43" t="str">
        <f t="array" ref="L113">IF(COUNTIF($J$6:$J$207,"?*")&lt;ROW(J113)-5,"",INDEX(J:J,SMALL(IF(J$6:J$207&lt;&gt;"",ROW(J$6:J$207)),ROWS(J$6:J113))))</f>
        <v/>
      </c>
      <c r="M113" s="43" t="str">
        <f t="array" ref="M113">IF(COUNTIF($J$6:$J$207,"?*")&lt;ROW(K113)-5,"",INDEX(K:K,SMALL(IF(K$6:K$207&lt;&gt;"",ROW(K$6:K$207)),ROWS(K$6:K113))))</f>
        <v/>
      </c>
    </row>
    <row r="114" spans="10:13" x14ac:dyDescent="0.25">
      <c r="J114" s="9" t="str">
        <f>IF(AND('Covered Services'!Q118&lt;&gt;1,'Covered Services'!E118="OutPt, IN-Other",'Covered Services'!B118&gt;0),'Covered Services'!B118,"")</f>
        <v/>
      </c>
      <c r="K114" s="76" t="str">
        <f>IF(J114="","",'Covered Services'!D118)</f>
        <v/>
      </c>
      <c r="L114" s="43" t="str">
        <f t="array" ref="L114">IF(COUNTIF($J$6:$J$207,"?*")&lt;ROW(J114)-5,"",INDEX(J:J,SMALL(IF(J$6:J$207&lt;&gt;"",ROW(J$6:J$207)),ROWS(J$6:J114))))</f>
        <v/>
      </c>
      <c r="M114" s="43" t="str">
        <f t="array" ref="M114">IF(COUNTIF($J$6:$J$207,"?*")&lt;ROW(K114)-5,"",INDEX(K:K,SMALL(IF(K$6:K$207&lt;&gt;"",ROW(K$6:K$207)),ROWS(K$6:K114))))</f>
        <v/>
      </c>
    </row>
    <row r="115" spans="10:13" x14ac:dyDescent="0.25">
      <c r="J115" s="9" t="str">
        <f>IF(AND('Covered Services'!Q119&lt;&gt;1,'Covered Services'!E119="OutPt, IN-Other",'Covered Services'!B119&gt;0),'Covered Services'!B119,"")</f>
        <v/>
      </c>
      <c r="K115" s="76" t="str">
        <f>IF(J115="","",'Covered Services'!D119)</f>
        <v/>
      </c>
      <c r="L115" s="43" t="str">
        <f t="array" ref="L115">IF(COUNTIF($J$6:$J$207,"?*")&lt;ROW(J115)-5,"",INDEX(J:J,SMALL(IF(J$6:J$207&lt;&gt;"",ROW(J$6:J$207)),ROWS(J$6:J115))))</f>
        <v/>
      </c>
      <c r="M115" s="43" t="str">
        <f t="array" ref="M115">IF(COUNTIF($J$6:$J$207,"?*")&lt;ROW(K115)-5,"",INDEX(K:K,SMALL(IF(K$6:K$207&lt;&gt;"",ROW(K$6:K$207)),ROWS(K$6:K115))))</f>
        <v/>
      </c>
    </row>
    <row r="116" spans="10:13" x14ac:dyDescent="0.25">
      <c r="J116" s="9" t="str">
        <f>IF(AND('Covered Services'!Q120&lt;&gt;1,'Covered Services'!E120="OutPt, IN-Other",'Covered Services'!B120&gt;0),'Covered Services'!B120,"")</f>
        <v/>
      </c>
      <c r="K116" s="76" t="str">
        <f>IF(J116="","",'Covered Services'!D120)</f>
        <v/>
      </c>
      <c r="L116" s="43" t="str">
        <f t="array" ref="L116">IF(COUNTIF($J$6:$J$207,"?*")&lt;ROW(J116)-5,"",INDEX(J:J,SMALL(IF(J$6:J$207&lt;&gt;"",ROW(J$6:J$207)),ROWS(J$6:J116))))</f>
        <v/>
      </c>
      <c r="M116" s="43" t="str">
        <f t="array" ref="M116">IF(COUNTIF($J$6:$J$207,"?*")&lt;ROW(K116)-5,"",INDEX(K:K,SMALL(IF(K$6:K$207&lt;&gt;"",ROW(K$6:K$207)),ROWS(K$6:K116))))</f>
        <v/>
      </c>
    </row>
    <row r="117" spans="10:13" x14ac:dyDescent="0.25">
      <c r="J117" s="9" t="str">
        <f>IF(AND('Covered Services'!Q121&lt;&gt;1,'Covered Services'!E121="OutPt, IN-Other",'Covered Services'!B121&gt;0),'Covered Services'!B121,"")</f>
        <v/>
      </c>
      <c r="K117" s="76" t="str">
        <f>IF(J117="","",'Covered Services'!D121)</f>
        <v/>
      </c>
      <c r="L117" s="43" t="str">
        <f t="array" ref="L117">IF(COUNTIF($J$6:$J$207,"?*")&lt;ROW(J117)-5,"",INDEX(J:J,SMALL(IF(J$6:J$207&lt;&gt;"",ROW(J$6:J$207)),ROWS(J$6:J117))))</f>
        <v/>
      </c>
      <c r="M117" s="43" t="str">
        <f t="array" ref="M117">IF(COUNTIF($J$6:$J$207,"?*")&lt;ROW(K117)-5,"",INDEX(K:K,SMALL(IF(K$6:K$207&lt;&gt;"",ROW(K$6:K$207)),ROWS(K$6:K117))))</f>
        <v/>
      </c>
    </row>
    <row r="118" spans="10:13" x14ac:dyDescent="0.25">
      <c r="J118" s="9" t="str">
        <f>IF(AND('Covered Services'!Q122&lt;&gt;1,'Covered Services'!E122="OutPt, IN-Other",'Covered Services'!B122&gt;0),'Covered Services'!B122,"")</f>
        <v/>
      </c>
      <c r="K118" s="76" t="str">
        <f>IF(J118="","",'Covered Services'!D122)</f>
        <v/>
      </c>
      <c r="L118" s="43" t="str">
        <f t="array" ref="L118">IF(COUNTIF($J$6:$J$207,"?*")&lt;ROW(J118)-5,"",INDEX(J:J,SMALL(IF(J$6:J$207&lt;&gt;"",ROW(J$6:J$207)),ROWS(J$6:J118))))</f>
        <v/>
      </c>
      <c r="M118" s="43" t="str">
        <f t="array" ref="M118">IF(COUNTIF($J$6:$J$207,"?*")&lt;ROW(K118)-5,"",INDEX(K:K,SMALL(IF(K$6:K$207&lt;&gt;"",ROW(K$6:K$207)),ROWS(K$6:K118))))</f>
        <v/>
      </c>
    </row>
    <row r="119" spans="10:13" x14ac:dyDescent="0.25">
      <c r="J119" s="9" t="str">
        <f>IF(AND('Covered Services'!Q123&lt;&gt;1,'Covered Services'!E123="OutPt, IN-Other",'Covered Services'!B123&gt;0),'Covered Services'!B123,"")</f>
        <v/>
      </c>
      <c r="K119" s="76" t="str">
        <f>IF(J119="","",'Covered Services'!D123)</f>
        <v/>
      </c>
      <c r="L119" s="43" t="str">
        <f t="array" ref="L119">IF(COUNTIF($J$6:$J$207,"?*")&lt;ROW(J119)-5,"",INDEX(J:J,SMALL(IF(J$6:J$207&lt;&gt;"",ROW(J$6:J$207)),ROWS(J$6:J119))))</f>
        <v/>
      </c>
      <c r="M119" s="43" t="str">
        <f t="array" ref="M119">IF(COUNTIF($J$6:$J$207,"?*")&lt;ROW(K119)-5,"",INDEX(K:K,SMALL(IF(K$6:K$207&lt;&gt;"",ROW(K$6:K$207)),ROWS(K$6:K119))))</f>
        <v/>
      </c>
    </row>
    <row r="120" spans="10:13" x14ac:dyDescent="0.25">
      <c r="J120" s="9" t="str">
        <f>IF(AND('Covered Services'!Q124&lt;&gt;1,'Covered Services'!E124="OutPt, IN-Other",'Covered Services'!B124&gt;0),'Covered Services'!B124,"")</f>
        <v/>
      </c>
      <c r="K120" s="76" t="str">
        <f>IF(J120="","",'Covered Services'!D124)</f>
        <v/>
      </c>
      <c r="L120" s="43" t="str">
        <f t="array" ref="L120">IF(COUNTIF($J$6:$J$207,"?*")&lt;ROW(J120)-5,"",INDEX(J:J,SMALL(IF(J$6:J$207&lt;&gt;"",ROW(J$6:J$207)),ROWS(J$6:J120))))</f>
        <v/>
      </c>
      <c r="M120" s="43" t="str">
        <f t="array" ref="M120">IF(COUNTIF($J$6:$J$207,"?*")&lt;ROW(K120)-5,"",INDEX(K:K,SMALL(IF(K$6:K$207&lt;&gt;"",ROW(K$6:K$207)),ROWS(K$6:K120))))</f>
        <v/>
      </c>
    </row>
    <row r="121" spans="10:13" x14ac:dyDescent="0.25">
      <c r="J121" s="9" t="str">
        <f>IF(AND('Covered Services'!Q125&lt;&gt;1,'Covered Services'!E125="OutPt, IN-Other",'Covered Services'!B125&gt;0),'Covered Services'!B125,"")</f>
        <v/>
      </c>
      <c r="K121" s="76" t="str">
        <f>IF(J121="","",'Covered Services'!D125)</f>
        <v/>
      </c>
      <c r="L121" s="43" t="str">
        <f t="array" ref="L121">IF(COUNTIF($J$6:$J$207,"?*")&lt;ROW(J121)-5,"",INDEX(J:J,SMALL(IF(J$6:J$207&lt;&gt;"",ROW(J$6:J$207)),ROWS(J$6:J121))))</f>
        <v/>
      </c>
      <c r="M121" s="43" t="str">
        <f t="array" ref="M121">IF(COUNTIF($J$6:$J$207,"?*")&lt;ROW(K121)-5,"",INDEX(K:K,SMALL(IF(K$6:K$207&lt;&gt;"",ROW(K$6:K$207)),ROWS(K$6:K121))))</f>
        <v/>
      </c>
    </row>
    <row r="122" spans="10:13" x14ac:dyDescent="0.25">
      <c r="J122" s="9" t="str">
        <f>IF(AND('Covered Services'!Q126&lt;&gt;1,'Covered Services'!E126="OutPt, IN-Other",'Covered Services'!B126&gt;0),'Covered Services'!B126,"")</f>
        <v/>
      </c>
      <c r="K122" s="76" t="str">
        <f>IF(J122="","",'Covered Services'!D126)</f>
        <v/>
      </c>
      <c r="L122" s="43" t="str">
        <f t="array" ref="L122">IF(COUNTIF($J$6:$J$207,"?*")&lt;ROW(J122)-5,"",INDEX(J:J,SMALL(IF(J$6:J$207&lt;&gt;"",ROW(J$6:J$207)),ROWS(J$6:J122))))</f>
        <v/>
      </c>
      <c r="M122" s="43" t="str">
        <f t="array" ref="M122">IF(COUNTIF($J$6:$J$207,"?*")&lt;ROW(K122)-5,"",INDEX(K:K,SMALL(IF(K$6:K$207&lt;&gt;"",ROW(K$6:K$207)),ROWS(K$6:K122))))</f>
        <v/>
      </c>
    </row>
    <row r="123" spans="10:13" x14ac:dyDescent="0.25">
      <c r="J123" s="9" t="str">
        <f>IF(AND('Covered Services'!Q127&lt;&gt;1,'Covered Services'!E127="OutPt, IN-Other",'Covered Services'!B127&gt;0),'Covered Services'!B127,"")</f>
        <v/>
      </c>
      <c r="K123" s="76" t="str">
        <f>IF(J123="","",'Covered Services'!D127)</f>
        <v/>
      </c>
      <c r="L123" s="43" t="str">
        <f t="array" ref="L123">IF(COUNTIF($J$6:$J$207,"?*")&lt;ROW(J123)-5,"",INDEX(J:J,SMALL(IF(J$6:J$207&lt;&gt;"",ROW(J$6:J$207)),ROWS(J$6:J123))))</f>
        <v/>
      </c>
      <c r="M123" s="43" t="str">
        <f t="array" ref="M123">IF(COUNTIF($J$6:$J$207,"?*")&lt;ROW(K123)-5,"",INDEX(K:K,SMALL(IF(K$6:K$207&lt;&gt;"",ROW(K$6:K$207)),ROWS(K$6:K123))))</f>
        <v/>
      </c>
    </row>
    <row r="124" spans="10:13" x14ac:dyDescent="0.25">
      <c r="J124" s="9" t="str">
        <f>IF(AND('Covered Services'!Q128&lt;&gt;1,'Covered Services'!E128="OutPt, IN-Other",'Covered Services'!B128&gt;0),'Covered Services'!B128,"")</f>
        <v/>
      </c>
      <c r="K124" s="76" t="str">
        <f>IF(J124="","",'Covered Services'!D128)</f>
        <v/>
      </c>
      <c r="L124" s="43" t="str">
        <f t="array" ref="L124">IF(COUNTIF($J$6:$J$207,"?*")&lt;ROW(J124)-5,"",INDEX(J:J,SMALL(IF(J$6:J$207&lt;&gt;"",ROW(J$6:J$207)),ROWS(J$6:J124))))</f>
        <v/>
      </c>
      <c r="M124" s="43" t="str">
        <f t="array" ref="M124">IF(COUNTIF($J$6:$J$207,"?*")&lt;ROW(K124)-5,"",INDEX(K:K,SMALL(IF(K$6:K$207&lt;&gt;"",ROW(K$6:K$207)),ROWS(K$6:K124))))</f>
        <v/>
      </c>
    </row>
    <row r="125" spans="10:13" x14ac:dyDescent="0.25">
      <c r="J125" s="9" t="str">
        <f>IF(AND('Covered Services'!Q129&lt;&gt;1,'Covered Services'!E129="OutPt, IN-Other",'Covered Services'!B129&gt;0),'Covered Services'!B129,"")</f>
        <v/>
      </c>
      <c r="K125" s="76" t="str">
        <f>IF(J125="","",'Covered Services'!D129)</f>
        <v/>
      </c>
      <c r="L125" s="43" t="str">
        <f t="array" ref="L125">IF(COUNTIF($J$6:$J$207,"?*")&lt;ROW(J125)-5,"",INDEX(J:J,SMALL(IF(J$6:J$207&lt;&gt;"",ROW(J$6:J$207)),ROWS(J$6:J125))))</f>
        <v/>
      </c>
      <c r="M125" s="43" t="str">
        <f t="array" ref="M125">IF(COUNTIF($J$6:$J$207,"?*")&lt;ROW(K125)-5,"",INDEX(K:K,SMALL(IF(K$6:K$207&lt;&gt;"",ROW(K$6:K$207)),ROWS(K$6:K125))))</f>
        <v/>
      </c>
    </row>
    <row r="126" spans="10:13" x14ac:dyDescent="0.25">
      <c r="J126" s="9" t="str">
        <f>IF(AND('Covered Services'!Q130&lt;&gt;1,'Covered Services'!E130="OutPt, IN-Other",'Covered Services'!B130&gt;0),'Covered Services'!B130,"")</f>
        <v/>
      </c>
      <c r="K126" s="76" t="str">
        <f>IF(J126="","",'Covered Services'!D130)</f>
        <v/>
      </c>
      <c r="L126" s="43" t="str">
        <f t="array" ref="L126">IF(COUNTIF($J$6:$J$207,"?*")&lt;ROW(J126)-5,"",INDEX(J:J,SMALL(IF(J$6:J$207&lt;&gt;"",ROW(J$6:J$207)),ROWS(J$6:J126))))</f>
        <v/>
      </c>
      <c r="M126" s="43" t="str">
        <f t="array" ref="M126">IF(COUNTIF($J$6:$J$207,"?*")&lt;ROW(K126)-5,"",INDEX(K:K,SMALL(IF(K$6:K$207&lt;&gt;"",ROW(K$6:K$207)),ROWS(K$6:K126))))</f>
        <v/>
      </c>
    </row>
    <row r="127" spans="10:13" x14ac:dyDescent="0.25">
      <c r="J127" s="9" t="str">
        <f>IF(AND('Covered Services'!Q131&lt;&gt;1,'Covered Services'!E131="OutPt, IN-Other",'Covered Services'!B131&gt;0),'Covered Services'!B131,"")</f>
        <v/>
      </c>
      <c r="K127" s="76" t="str">
        <f>IF(J127="","",'Covered Services'!D131)</f>
        <v/>
      </c>
      <c r="L127" s="43" t="str">
        <f t="array" ref="L127">IF(COUNTIF($J$6:$J$207,"?*")&lt;ROW(J127)-5,"",INDEX(J:J,SMALL(IF(J$6:J$207&lt;&gt;"",ROW(J$6:J$207)),ROWS(J$6:J127))))</f>
        <v/>
      </c>
      <c r="M127" s="43" t="str">
        <f t="array" ref="M127">IF(COUNTIF($J$6:$J$207,"?*")&lt;ROW(K127)-5,"",INDEX(K:K,SMALL(IF(K$6:K$207&lt;&gt;"",ROW(K$6:K$207)),ROWS(K$6:K127))))</f>
        <v/>
      </c>
    </row>
    <row r="128" spans="10:13" x14ac:dyDescent="0.25">
      <c r="J128" s="9" t="str">
        <f>IF(AND('Covered Services'!Q132&lt;&gt;1,'Covered Services'!E132="OutPt, IN-Other",'Covered Services'!B132&gt;0),'Covered Services'!B132,"")</f>
        <v/>
      </c>
      <c r="K128" s="76" t="str">
        <f>IF(J128="","",'Covered Services'!D132)</f>
        <v/>
      </c>
      <c r="L128" s="43" t="str">
        <f t="array" ref="L128">IF(COUNTIF($J$6:$J$207,"?*")&lt;ROW(J128)-5,"",INDEX(J:J,SMALL(IF(J$6:J$207&lt;&gt;"",ROW(J$6:J$207)),ROWS(J$6:J128))))</f>
        <v/>
      </c>
      <c r="M128" s="43" t="str">
        <f t="array" ref="M128">IF(COUNTIF($J$6:$J$207,"?*")&lt;ROW(K128)-5,"",INDEX(K:K,SMALL(IF(K$6:K$207&lt;&gt;"",ROW(K$6:K$207)),ROWS(K$6:K128))))</f>
        <v/>
      </c>
    </row>
    <row r="129" spans="10:13" x14ac:dyDescent="0.25">
      <c r="J129" s="9" t="str">
        <f>IF(AND('Covered Services'!Q133&lt;&gt;1,'Covered Services'!E133="OutPt, IN-Other",'Covered Services'!B133&gt;0),'Covered Services'!B133,"")</f>
        <v/>
      </c>
      <c r="K129" s="76" t="str">
        <f>IF(J129="","",'Covered Services'!D133)</f>
        <v/>
      </c>
      <c r="L129" s="43" t="str">
        <f t="array" ref="L129">IF(COUNTIF($J$6:$J$207,"?*")&lt;ROW(J129)-5,"",INDEX(J:J,SMALL(IF(J$6:J$207&lt;&gt;"",ROW(J$6:J$207)),ROWS(J$6:J129))))</f>
        <v/>
      </c>
      <c r="M129" s="43" t="str">
        <f t="array" ref="M129">IF(COUNTIF($J$6:$J$207,"?*")&lt;ROW(K129)-5,"",INDEX(K:K,SMALL(IF(K$6:K$207&lt;&gt;"",ROW(K$6:K$207)),ROWS(K$6:K129))))</f>
        <v/>
      </c>
    </row>
    <row r="130" spans="10:13" x14ac:dyDescent="0.25">
      <c r="J130" s="9" t="str">
        <f>IF(AND('Covered Services'!Q134&lt;&gt;1,'Covered Services'!E134="OutPt, IN-Other",'Covered Services'!B134&gt;0),'Covered Services'!B134,"")</f>
        <v/>
      </c>
      <c r="K130" s="76" t="str">
        <f>IF(J130="","",'Covered Services'!D134)</f>
        <v/>
      </c>
      <c r="L130" s="43" t="str">
        <f t="array" ref="L130">IF(COUNTIF($J$6:$J$207,"?*")&lt;ROW(J130)-5,"",INDEX(J:J,SMALL(IF(J$6:J$207&lt;&gt;"",ROW(J$6:J$207)),ROWS(J$6:J130))))</f>
        <v/>
      </c>
      <c r="M130" s="43" t="str">
        <f t="array" ref="M130">IF(COUNTIF($J$6:$J$207,"?*")&lt;ROW(K130)-5,"",INDEX(K:K,SMALL(IF(K$6:K$207&lt;&gt;"",ROW(K$6:K$207)),ROWS(K$6:K130))))</f>
        <v/>
      </c>
    </row>
    <row r="131" spans="10:13" x14ac:dyDescent="0.25">
      <c r="J131" s="9" t="str">
        <f>IF(AND('Covered Services'!Q135&lt;&gt;1,'Covered Services'!E135="OutPt, IN-Other",'Covered Services'!B135&gt;0),'Covered Services'!B135,"")</f>
        <v/>
      </c>
      <c r="K131" s="76" t="str">
        <f>IF(J131="","",'Covered Services'!D135)</f>
        <v/>
      </c>
      <c r="L131" s="43" t="str">
        <f t="array" ref="L131">IF(COUNTIF($J$6:$J$207,"?*")&lt;ROW(J131)-5,"",INDEX(J:J,SMALL(IF(J$6:J$207&lt;&gt;"",ROW(J$6:J$207)),ROWS(J$6:J131))))</f>
        <v/>
      </c>
      <c r="M131" s="43" t="str">
        <f t="array" ref="M131">IF(COUNTIF($J$6:$J$207,"?*")&lt;ROW(K131)-5,"",INDEX(K:K,SMALL(IF(K$6:K$207&lt;&gt;"",ROW(K$6:K$207)),ROWS(K$6:K131))))</f>
        <v/>
      </c>
    </row>
    <row r="132" spans="10:13" x14ac:dyDescent="0.25">
      <c r="J132" s="9" t="str">
        <f>IF(AND('Covered Services'!Q136&lt;&gt;1,'Covered Services'!E136="OutPt, IN-Other",'Covered Services'!B136&gt;0),'Covered Services'!B136,"")</f>
        <v/>
      </c>
      <c r="K132" s="76" t="str">
        <f>IF(J132="","",'Covered Services'!D136)</f>
        <v/>
      </c>
      <c r="L132" s="43" t="str">
        <f t="array" ref="L132">IF(COUNTIF($J$6:$J$207,"?*")&lt;ROW(J132)-5,"",INDEX(J:J,SMALL(IF(J$6:J$207&lt;&gt;"",ROW(J$6:J$207)),ROWS(J$6:J132))))</f>
        <v/>
      </c>
      <c r="M132" s="43" t="str">
        <f t="array" ref="M132">IF(COUNTIF($J$6:$J$207,"?*")&lt;ROW(K132)-5,"",INDEX(K:K,SMALL(IF(K$6:K$207&lt;&gt;"",ROW(K$6:K$207)),ROWS(K$6:K132))))</f>
        <v/>
      </c>
    </row>
    <row r="133" spans="10:13" x14ac:dyDescent="0.25">
      <c r="J133" s="9" t="str">
        <f>IF(AND('Covered Services'!Q137&lt;&gt;1,'Covered Services'!E137="OutPt, IN-Other",'Covered Services'!B137&gt;0),'Covered Services'!B137,"")</f>
        <v/>
      </c>
      <c r="K133" s="76" t="str">
        <f>IF(J133="","",'Covered Services'!D137)</f>
        <v/>
      </c>
      <c r="L133" s="43" t="str">
        <f t="array" ref="L133">IF(COUNTIF($J$6:$J$207,"?*")&lt;ROW(J133)-5,"",INDEX(J:J,SMALL(IF(J$6:J$207&lt;&gt;"",ROW(J$6:J$207)),ROWS(J$6:J133))))</f>
        <v/>
      </c>
      <c r="M133" s="43" t="str">
        <f t="array" ref="M133">IF(COUNTIF($J$6:$J$207,"?*")&lt;ROW(K133)-5,"",INDEX(K:K,SMALL(IF(K$6:K$207&lt;&gt;"",ROW(K$6:K$207)),ROWS(K$6:K133))))</f>
        <v/>
      </c>
    </row>
    <row r="134" spans="10:13" x14ac:dyDescent="0.25">
      <c r="J134" s="9" t="str">
        <f>IF(AND('Covered Services'!Q138&lt;&gt;1,'Covered Services'!E138="OutPt, IN-Other",'Covered Services'!B138&gt;0),'Covered Services'!B138,"")</f>
        <v/>
      </c>
      <c r="K134" s="76" t="str">
        <f>IF(J134="","",'Covered Services'!D138)</f>
        <v/>
      </c>
      <c r="L134" s="43" t="str">
        <f t="array" ref="L134">IF(COUNTIF($J$6:$J$207,"?*")&lt;ROW(J134)-5,"",INDEX(J:J,SMALL(IF(J$6:J$207&lt;&gt;"",ROW(J$6:J$207)),ROWS(J$6:J134))))</f>
        <v/>
      </c>
      <c r="M134" s="43" t="str">
        <f t="array" ref="M134">IF(COUNTIF($J$6:$J$207,"?*")&lt;ROW(K134)-5,"",INDEX(K:K,SMALL(IF(K$6:K$207&lt;&gt;"",ROW(K$6:K$207)),ROWS(K$6:K134))))</f>
        <v/>
      </c>
    </row>
    <row r="135" spans="10:13" x14ac:dyDescent="0.25">
      <c r="J135" s="9" t="str">
        <f>IF(AND('Covered Services'!Q139&lt;&gt;1,'Covered Services'!E139="OutPt, IN-Other",'Covered Services'!B139&gt;0),'Covered Services'!B139,"")</f>
        <v/>
      </c>
      <c r="K135" s="76" t="str">
        <f>IF(J135="","",'Covered Services'!D139)</f>
        <v/>
      </c>
      <c r="L135" s="43" t="str">
        <f t="array" ref="L135">IF(COUNTIF($J$6:$J$207,"?*")&lt;ROW(J135)-5,"",INDEX(J:J,SMALL(IF(J$6:J$207&lt;&gt;"",ROW(J$6:J$207)),ROWS(J$6:J135))))</f>
        <v/>
      </c>
      <c r="M135" s="43" t="str">
        <f t="array" ref="M135">IF(COUNTIF($J$6:$J$207,"?*")&lt;ROW(K135)-5,"",INDEX(K:K,SMALL(IF(K$6:K$207&lt;&gt;"",ROW(K$6:K$207)),ROWS(K$6:K135))))</f>
        <v/>
      </c>
    </row>
    <row r="136" spans="10:13" x14ac:dyDescent="0.25">
      <c r="J136" s="9" t="str">
        <f>IF(AND('Covered Services'!Q140&lt;&gt;1,'Covered Services'!E140="OutPt, IN-Other",'Covered Services'!B140&gt;0),'Covered Services'!B140,"")</f>
        <v/>
      </c>
      <c r="K136" s="76" t="str">
        <f>IF(J136="","",'Covered Services'!D140)</f>
        <v/>
      </c>
      <c r="L136" s="43" t="str">
        <f t="array" ref="L136">IF(COUNTIF($J$6:$J$207,"?*")&lt;ROW(J136)-5,"",INDEX(J:J,SMALL(IF(J$6:J$207&lt;&gt;"",ROW(J$6:J$207)),ROWS(J$6:J136))))</f>
        <v/>
      </c>
      <c r="M136" s="43" t="str">
        <f t="array" ref="M136">IF(COUNTIF($J$6:$J$207,"?*")&lt;ROW(K136)-5,"",INDEX(K:K,SMALL(IF(K$6:K$207&lt;&gt;"",ROW(K$6:K$207)),ROWS(K$6:K136))))</f>
        <v/>
      </c>
    </row>
    <row r="137" spans="10:13" x14ac:dyDescent="0.25">
      <c r="J137" s="9" t="str">
        <f>IF(AND('Covered Services'!Q141&lt;&gt;1,'Covered Services'!E141="OutPt, IN-Other",'Covered Services'!B141&gt;0),'Covered Services'!B141,"")</f>
        <v/>
      </c>
      <c r="K137" s="76" t="str">
        <f>IF(J137="","",'Covered Services'!D141)</f>
        <v/>
      </c>
      <c r="L137" s="43" t="str">
        <f t="array" ref="L137">IF(COUNTIF($J$6:$J$207,"?*")&lt;ROW(J137)-5,"",INDEX(J:J,SMALL(IF(J$6:J$207&lt;&gt;"",ROW(J$6:J$207)),ROWS(J$6:J137))))</f>
        <v/>
      </c>
      <c r="M137" s="43" t="str">
        <f t="array" ref="M137">IF(COUNTIF($J$6:$J$207,"?*")&lt;ROW(K137)-5,"",INDEX(K:K,SMALL(IF(K$6:K$207&lt;&gt;"",ROW(K$6:K$207)),ROWS(K$6:K137))))</f>
        <v/>
      </c>
    </row>
    <row r="138" spans="10:13" x14ac:dyDescent="0.25">
      <c r="J138" s="9" t="str">
        <f>IF(AND('Covered Services'!Q142&lt;&gt;1,'Covered Services'!E142="OutPt, IN-Other",'Covered Services'!B142&gt;0),'Covered Services'!B142,"")</f>
        <v/>
      </c>
      <c r="K138" s="76" t="str">
        <f>IF(J138="","",'Covered Services'!D142)</f>
        <v/>
      </c>
      <c r="L138" s="43" t="str">
        <f t="array" ref="L138">IF(COUNTIF($J$6:$J$207,"?*")&lt;ROW(J138)-5,"",INDEX(J:J,SMALL(IF(J$6:J$207&lt;&gt;"",ROW(J$6:J$207)),ROWS(J$6:J138))))</f>
        <v/>
      </c>
      <c r="M138" s="43" t="str">
        <f t="array" ref="M138">IF(COUNTIF($J$6:$J$207,"?*")&lt;ROW(K138)-5,"",INDEX(K:K,SMALL(IF(K$6:K$207&lt;&gt;"",ROW(K$6:K$207)),ROWS(K$6:K138))))</f>
        <v/>
      </c>
    </row>
    <row r="139" spans="10:13" x14ac:dyDescent="0.25">
      <c r="J139" s="9" t="str">
        <f>IF(AND('Covered Services'!Q143&lt;&gt;1,'Covered Services'!E143="OutPt, IN-Other",'Covered Services'!B143&gt;0),'Covered Services'!B143,"")</f>
        <v/>
      </c>
      <c r="K139" s="76" t="str">
        <f>IF(J139="","",'Covered Services'!D143)</f>
        <v/>
      </c>
      <c r="L139" s="43" t="str">
        <f t="array" ref="L139">IF(COUNTIF($J$6:$J$207,"?*")&lt;ROW(J139)-5,"",INDEX(J:J,SMALL(IF(J$6:J$207&lt;&gt;"",ROW(J$6:J$207)),ROWS(J$6:J139))))</f>
        <v/>
      </c>
      <c r="M139" s="43" t="str">
        <f t="array" ref="M139">IF(COUNTIF($J$6:$J$207,"?*")&lt;ROW(K139)-5,"",INDEX(K:K,SMALL(IF(K$6:K$207&lt;&gt;"",ROW(K$6:K$207)),ROWS(K$6:K139))))</f>
        <v/>
      </c>
    </row>
    <row r="140" spans="10:13" x14ac:dyDescent="0.25">
      <c r="J140" s="9" t="str">
        <f>IF(AND('Covered Services'!Q144&lt;&gt;1,'Covered Services'!E144="OutPt, IN-Other",'Covered Services'!B144&gt;0),'Covered Services'!B144,"")</f>
        <v/>
      </c>
      <c r="K140" s="76" t="str">
        <f>IF(J140="","",'Covered Services'!D144)</f>
        <v/>
      </c>
      <c r="L140" s="43" t="str">
        <f t="array" ref="L140">IF(COUNTIF($J$6:$J$207,"?*")&lt;ROW(J140)-5,"",INDEX(J:J,SMALL(IF(J$6:J$207&lt;&gt;"",ROW(J$6:J$207)),ROWS(J$6:J140))))</f>
        <v/>
      </c>
      <c r="M140" s="43" t="str">
        <f t="array" ref="M140">IF(COUNTIF($J$6:$J$207,"?*")&lt;ROW(K140)-5,"",INDEX(K:K,SMALL(IF(K$6:K$207&lt;&gt;"",ROW(K$6:K$207)),ROWS(K$6:K140))))</f>
        <v/>
      </c>
    </row>
    <row r="141" spans="10:13" x14ac:dyDescent="0.25">
      <c r="J141" s="9" t="str">
        <f>IF(AND('Covered Services'!Q145&lt;&gt;1,'Covered Services'!E145="OutPt, IN-Other",'Covered Services'!B145&gt;0),'Covered Services'!B145,"")</f>
        <v/>
      </c>
      <c r="K141" s="76" t="str">
        <f>IF(J141="","",'Covered Services'!D145)</f>
        <v/>
      </c>
      <c r="L141" s="43" t="str">
        <f t="array" ref="L141">IF(COUNTIF($J$6:$J$207,"?*")&lt;ROW(J141)-5,"",INDEX(J:J,SMALL(IF(J$6:J$207&lt;&gt;"",ROW(J$6:J$207)),ROWS(J$6:J141))))</f>
        <v/>
      </c>
      <c r="M141" s="43" t="str">
        <f t="array" ref="M141">IF(COUNTIF($J$6:$J$207,"?*")&lt;ROW(K141)-5,"",INDEX(K:K,SMALL(IF(K$6:K$207&lt;&gt;"",ROW(K$6:K$207)),ROWS(K$6:K141))))</f>
        <v/>
      </c>
    </row>
    <row r="142" spans="10:13" x14ac:dyDescent="0.25">
      <c r="J142" s="9" t="str">
        <f>IF(AND('Covered Services'!Q146&lt;&gt;1,'Covered Services'!E146="OutPt, IN-Other",'Covered Services'!B146&gt;0),'Covered Services'!B146,"")</f>
        <v/>
      </c>
      <c r="K142" s="76" t="str">
        <f>IF(J142="","",'Covered Services'!D146)</f>
        <v/>
      </c>
      <c r="L142" s="43" t="str">
        <f t="array" ref="L142">IF(COUNTIF($J$6:$J$207,"?*")&lt;ROW(J142)-5,"",INDEX(J:J,SMALL(IF(J$6:J$207&lt;&gt;"",ROW(J$6:J$207)),ROWS(J$6:J142))))</f>
        <v/>
      </c>
      <c r="M142" s="43" t="str">
        <f t="array" ref="M142">IF(COUNTIF($J$6:$J$207,"?*")&lt;ROW(K142)-5,"",INDEX(K:K,SMALL(IF(K$6:K$207&lt;&gt;"",ROW(K$6:K$207)),ROWS(K$6:K142))))</f>
        <v/>
      </c>
    </row>
    <row r="143" spans="10:13" x14ac:dyDescent="0.25">
      <c r="J143" s="9" t="str">
        <f>IF(AND('Covered Services'!Q147&lt;&gt;1,'Covered Services'!E147="OutPt, IN-Other",'Covered Services'!B147&gt;0),'Covered Services'!B147,"")</f>
        <v/>
      </c>
      <c r="K143" s="76" t="str">
        <f>IF(J143="","",'Covered Services'!D147)</f>
        <v/>
      </c>
      <c r="L143" s="43" t="str">
        <f t="array" ref="L143">IF(COUNTIF($J$6:$J$207,"?*")&lt;ROW(J143)-5,"",INDEX(J:J,SMALL(IF(J$6:J$207&lt;&gt;"",ROW(J$6:J$207)),ROWS(J$6:J143))))</f>
        <v/>
      </c>
      <c r="M143" s="43" t="str">
        <f t="array" ref="M143">IF(COUNTIF($J$6:$J$207,"?*")&lt;ROW(K143)-5,"",INDEX(K:K,SMALL(IF(K$6:K$207&lt;&gt;"",ROW(K$6:K$207)),ROWS(K$6:K143))))</f>
        <v/>
      </c>
    </row>
    <row r="144" spans="10:13" x14ac:dyDescent="0.25">
      <c r="J144" s="9" t="str">
        <f>IF(AND('Covered Services'!Q148&lt;&gt;1,'Covered Services'!E148="OutPt, IN-Other",'Covered Services'!B148&gt;0),'Covered Services'!B148,"")</f>
        <v/>
      </c>
      <c r="K144" s="76" t="str">
        <f>IF(J144="","",'Covered Services'!D148)</f>
        <v/>
      </c>
      <c r="L144" s="43" t="str">
        <f t="array" ref="L144">IF(COUNTIF($J$6:$J$207,"?*")&lt;ROW(J144)-5,"",INDEX(J:J,SMALL(IF(J$6:J$207&lt;&gt;"",ROW(J$6:J$207)),ROWS(J$6:J144))))</f>
        <v/>
      </c>
      <c r="M144" s="43" t="str">
        <f t="array" ref="M144">IF(COUNTIF($J$6:$J$207,"?*")&lt;ROW(K144)-5,"",INDEX(K:K,SMALL(IF(K$6:K$207&lt;&gt;"",ROW(K$6:K$207)),ROWS(K$6:K144))))</f>
        <v/>
      </c>
    </row>
    <row r="145" spans="10:13" x14ac:dyDescent="0.25">
      <c r="J145" s="9" t="str">
        <f>IF(AND('Covered Services'!Q149&lt;&gt;1,'Covered Services'!E149="OutPt, IN-Other",'Covered Services'!B149&gt;0),'Covered Services'!B149,"")</f>
        <v/>
      </c>
      <c r="K145" s="76" t="str">
        <f>IF(J145="","",'Covered Services'!D149)</f>
        <v/>
      </c>
      <c r="L145" s="43" t="str">
        <f t="array" ref="L145">IF(COUNTIF($J$6:$J$207,"?*")&lt;ROW(J145)-5,"",INDEX(J:J,SMALL(IF(J$6:J$207&lt;&gt;"",ROW(J$6:J$207)),ROWS(J$6:J145))))</f>
        <v/>
      </c>
      <c r="M145" s="43" t="str">
        <f t="array" ref="M145">IF(COUNTIF($J$6:$J$207,"?*")&lt;ROW(K145)-5,"",INDEX(K:K,SMALL(IF(K$6:K$207&lt;&gt;"",ROW(K$6:K$207)),ROWS(K$6:K145))))</f>
        <v/>
      </c>
    </row>
    <row r="146" spans="10:13" x14ac:dyDescent="0.25">
      <c r="J146" s="9" t="str">
        <f>IF(AND('Covered Services'!Q150&lt;&gt;1,'Covered Services'!E150="OutPt, IN-Other",'Covered Services'!B150&gt;0),'Covered Services'!B150,"")</f>
        <v/>
      </c>
      <c r="K146" s="76" t="str">
        <f>IF(J146="","",'Covered Services'!D150)</f>
        <v/>
      </c>
      <c r="L146" s="43" t="str">
        <f t="array" ref="L146">IF(COUNTIF($J$6:$J$207,"?*")&lt;ROW(J146)-5,"",INDEX(J:J,SMALL(IF(J$6:J$207&lt;&gt;"",ROW(J$6:J$207)),ROWS(J$6:J146))))</f>
        <v/>
      </c>
      <c r="M146" s="43" t="str">
        <f t="array" ref="M146">IF(COUNTIF($J$6:$J$207,"?*")&lt;ROW(K146)-5,"",INDEX(K:K,SMALL(IF(K$6:K$207&lt;&gt;"",ROW(K$6:K$207)),ROWS(K$6:K146))))</f>
        <v/>
      </c>
    </row>
    <row r="147" spans="10:13" x14ac:dyDescent="0.25">
      <c r="J147" s="9" t="str">
        <f>IF(AND('Covered Services'!Q151&lt;&gt;1,'Covered Services'!E151="OutPt, IN-Other",'Covered Services'!B151&gt;0),'Covered Services'!B151,"")</f>
        <v/>
      </c>
      <c r="K147" s="76" t="str">
        <f>IF(J147="","",'Covered Services'!D151)</f>
        <v/>
      </c>
      <c r="L147" s="43" t="str">
        <f t="array" ref="L147">IF(COUNTIF($J$6:$J$207,"?*")&lt;ROW(J147)-5,"",INDEX(J:J,SMALL(IF(J$6:J$207&lt;&gt;"",ROW(J$6:J$207)),ROWS(J$6:J147))))</f>
        <v/>
      </c>
      <c r="M147" s="43" t="str">
        <f t="array" ref="M147">IF(COUNTIF($J$6:$J$207,"?*")&lt;ROW(K147)-5,"",INDEX(K:K,SMALL(IF(K$6:K$207&lt;&gt;"",ROW(K$6:K$207)),ROWS(K$6:K147))))</f>
        <v/>
      </c>
    </row>
    <row r="148" spans="10:13" x14ac:dyDescent="0.25">
      <c r="J148" s="9" t="str">
        <f>IF(AND('Covered Services'!Q152&lt;&gt;1,'Covered Services'!E152="OutPt, IN-Other",'Covered Services'!B152&gt;0),'Covered Services'!B152,"")</f>
        <v/>
      </c>
      <c r="K148" s="76" t="str">
        <f>IF(J148="","",'Covered Services'!D152)</f>
        <v/>
      </c>
      <c r="L148" s="43" t="str">
        <f t="array" ref="L148">IF(COUNTIF($J$6:$J$207,"?*")&lt;ROW(J148)-5,"",INDEX(J:J,SMALL(IF(J$6:J$207&lt;&gt;"",ROW(J$6:J$207)),ROWS(J$6:J148))))</f>
        <v/>
      </c>
      <c r="M148" s="43" t="str">
        <f t="array" ref="M148">IF(COUNTIF($J$6:$J$207,"?*")&lt;ROW(K148)-5,"",INDEX(K:K,SMALL(IF(K$6:K$207&lt;&gt;"",ROW(K$6:K$207)),ROWS(K$6:K148))))</f>
        <v/>
      </c>
    </row>
    <row r="149" spans="10:13" x14ac:dyDescent="0.25">
      <c r="J149" s="9" t="str">
        <f>IF(AND('Covered Services'!Q153&lt;&gt;1,'Covered Services'!E153="OutPt, IN-Other",'Covered Services'!B153&gt;0),'Covered Services'!B153,"")</f>
        <v/>
      </c>
      <c r="K149" s="76" t="str">
        <f>IF(J149="","",'Covered Services'!D153)</f>
        <v/>
      </c>
      <c r="L149" s="43" t="str">
        <f t="array" ref="L149">IF(COUNTIF($J$6:$J$207,"?*")&lt;ROW(J149)-5,"",INDEX(J:J,SMALL(IF(J$6:J$207&lt;&gt;"",ROW(J$6:J$207)),ROWS(J$6:J149))))</f>
        <v/>
      </c>
      <c r="M149" s="43" t="str">
        <f t="array" ref="M149">IF(COUNTIF($J$6:$J$207,"?*")&lt;ROW(K149)-5,"",INDEX(K:K,SMALL(IF(K$6:K$207&lt;&gt;"",ROW(K$6:K$207)),ROWS(K$6:K149))))</f>
        <v/>
      </c>
    </row>
    <row r="150" spans="10:13" x14ac:dyDescent="0.25">
      <c r="J150" s="9" t="str">
        <f>IF(AND('Covered Services'!Q154&lt;&gt;1,'Covered Services'!E154="OutPt, IN-Other",'Covered Services'!B154&gt;0),'Covered Services'!B154,"")</f>
        <v/>
      </c>
      <c r="K150" s="76" t="str">
        <f>IF(J150="","",'Covered Services'!D154)</f>
        <v/>
      </c>
      <c r="L150" s="43" t="str">
        <f t="array" ref="L150">IF(COUNTIF($J$6:$J$207,"?*")&lt;ROW(J150)-5,"",INDEX(J:J,SMALL(IF(J$6:J$207&lt;&gt;"",ROW(J$6:J$207)),ROWS(J$6:J150))))</f>
        <v/>
      </c>
      <c r="M150" s="43" t="str">
        <f t="array" ref="M150">IF(COUNTIF($J$6:$J$207,"?*")&lt;ROW(K150)-5,"",INDEX(K:K,SMALL(IF(K$6:K$207&lt;&gt;"",ROW(K$6:K$207)),ROWS(K$6:K150))))</f>
        <v/>
      </c>
    </row>
    <row r="151" spans="10:13" x14ac:dyDescent="0.25">
      <c r="J151" s="9" t="str">
        <f>IF(AND('Covered Services'!Q155&lt;&gt;1,'Covered Services'!E155="OutPt, IN-Other",'Covered Services'!B155&gt;0),'Covered Services'!B155,"")</f>
        <v/>
      </c>
      <c r="K151" s="76" t="str">
        <f>IF(J151="","",'Covered Services'!D155)</f>
        <v/>
      </c>
      <c r="L151" s="43" t="str">
        <f t="array" ref="L151">IF(COUNTIF($J$6:$J$207,"?*")&lt;ROW(J151)-5,"",INDEX(J:J,SMALL(IF(J$6:J$207&lt;&gt;"",ROW(J$6:J$207)),ROWS(J$6:J151))))</f>
        <v/>
      </c>
      <c r="M151" s="43" t="str">
        <f t="array" ref="M151">IF(COUNTIF($J$6:$J$207,"?*")&lt;ROW(K151)-5,"",INDEX(K:K,SMALL(IF(K$6:K$207&lt;&gt;"",ROW(K$6:K$207)),ROWS(K$6:K151))))</f>
        <v/>
      </c>
    </row>
    <row r="152" spans="10:13" x14ac:dyDescent="0.25">
      <c r="J152" s="9" t="str">
        <f>IF(AND('Covered Services'!Q156&lt;&gt;1,'Covered Services'!E156="OutPt, IN-Other",'Covered Services'!B156&gt;0),'Covered Services'!B156,"")</f>
        <v/>
      </c>
      <c r="K152" s="76" t="str">
        <f>IF(J152="","",'Covered Services'!D156)</f>
        <v/>
      </c>
      <c r="L152" s="43" t="str">
        <f t="array" ref="L152">IF(COUNTIF($J$6:$J$207,"?*")&lt;ROW(J152)-5,"",INDEX(J:J,SMALL(IF(J$6:J$207&lt;&gt;"",ROW(J$6:J$207)),ROWS(J$6:J152))))</f>
        <v/>
      </c>
      <c r="M152" s="43" t="str">
        <f t="array" ref="M152">IF(COUNTIF($J$6:$J$207,"?*")&lt;ROW(K152)-5,"",INDEX(K:K,SMALL(IF(K$6:K$207&lt;&gt;"",ROW(K$6:K$207)),ROWS(K$6:K152))))</f>
        <v/>
      </c>
    </row>
    <row r="153" spans="10:13" x14ac:dyDescent="0.25">
      <c r="J153" s="9" t="str">
        <f>IF(AND('Covered Services'!Q157&lt;&gt;1,'Covered Services'!E157="OutPt, IN-Other",'Covered Services'!B157&gt;0),'Covered Services'!B157,"")</f>
        <v/>
      </c>
      <c r="K153" s="76" t="str">
        <f>IF(J153="","",'Covered Services'!D157)</f>
        <v/>
      </c>
      <c r="L153" s="43" t="str">
        <f t="array" ref="L153">IF(COUNTIF($J$6:$J$207,"?*")&lt;ROW(J153)-5,"",INDEX(J:J,SMALL(IF(J$6:J$207&lt;&gt;"",ROW(J$6:J$207)),ROWS(J$6:J153))))</f>
        <v/>
      </c>
      <c r="M153" s="43" t="str">
        <f t="array" ref="M153">IF(COUNTIF($J$6:$J$207,"?*")&lt;ROW(K153)-5,"",INDEX(K:K,SMALL(IF(K$6:K$207&lt;&gt;"",ROW(K$6:K$207)),ROWS(K$6:K153))))</f>
        <v/>
      </c>
    </row>
    <row r="154" spans="10:13" x14ac:dyDescent="0.25">
      <c r="J154" s="9" t="str">
        <f>IF(AND('Covered Services'!Q158&lt;&gt;1,'Covered Services'!E158="OutPt, IN-Other",'Covered Services'!B158&gt;0),'Covered Services'!B158,"")</f>
        <v/>
      </c>
      <c r="K154" s="76" t="str">
        <f>IF(J154="","",'Covered Services'!D158)</f>
        <v/>
      </c>
      <c r="L154" s="43" t="str">
        <f t="array" ref="L154">IF(COUNTIF($J$6:$J$207,"?*")&lt;ROW(J154)-5,"",INDEX(J:J,SMALL(IF(J$6:J$207&lt;&gt;"",ROW(J$6:J$207)),ROWS(J$6:J154))))</f>
        <v/>
      </c>
      <c r="M154" s="43" t="str">
        <f t="array" ref="M154">IF(COUNTIF($J$6:$J$207,"?*")&lt;ROW(K154)-5,"",INDEX(K:K,SMALL(IF(K$6:K$207&lt;&gt;"",ROW(K$6:K$207)),ROWS(K$6:K154))))</f>
        <v/>
      </c>
    </row>
    <row r="155" spans="10:13" x14ac:dyDescent="0.25">
      <c r="J155" s="9" t="str">
        <f>IF(AND('Covered Services'!Q159&lt;&gt;1,'Covered Services'!E159="OutPt, IN-Other",'Covered Services'!B159&gt;0),'Covered Services'!B159,"")</f>
        <v/>
      </c>
      <c r="K155" s="76" t="str">
        <f>IF(J155="","",'Covered Services'!D159)</f>
        <v/>
      </c>
      <c r="L155" s="43" t="str">
        <f t="array" ref="L155">IF(COUNTIF($J$6:$J$207,"?*")&lt;ROW(J155)-5,"",INDEX(J:J,SMALL(IF(J$6:J$207&lt;&gt;"",ROW(J$6:J$207)),ROWS(J$6:J155))))</f>
        <v/>
      </c>
      <c r="M155" s="43" t="str">
        <f t="array" ref="M155">IF(COUNTIF($J$6:$J$207,"?*")&lt;ROW(K155)-5,"",INDEX(K:K,SMALL(IF(K$6:K$207&lt;&gt;"",ROW(K$6:K$207)),ROWS(K$6:K155))))</f>
        <v/>
      </c>
    </row>
    <row r="156" spans="10:13" x14ac:dyDescent="0.25">
      <c r="J156" s="9" t="str">
        <f>IF(AND('Covered Services'!Q160&lt;&gt;1,'Covered Services'!E160="OutPt, IN-Other",'Covered Services'!B160&gt;0),'Covered Services'!B160,"")</f>
        <v/>
      </c>
      <c r="K156" s="76" t="str">
        <f>IF(J156="","",'Covered Services'!D160)</f>
        <v/>
      </c>
      <c r="L156" s="43" t="str">
        <f t="array" ref="L156">IF(COUNTIF($J$6:$J$207,"?*")&lt;ROW(J156)-5,"",INDEX(J:J,SMALL(IF(J$6:J$207&lt;&gt;"",ROW(J$6:J$207)),ROWS(J$6:J156))))</f>
        <v/>
      </c>
      <c r="M156" s="43" t="str">
        <f t="array" ref="M156">IF(COUNTIF($J$6:$J$207,"?*")&lt;ROW(K156)-5,"",INDEX(K:K,SMALL(IF(K$6:K$207&lt;&gt;"",ROW(K$6:K$207)),ROWS(K$6:K156))))</f>
        <v/>
      </c>
    </row>
    <row r="157" spans="10:13" x14ac:dyDescent="0.25">
      <c r="J157" s="9" t="str">
        <f>IF(AND('Covered Services'!Q161&lt;&gt;1,'Covered Services'!E161="OutPt, IN-Other",'Covered Services'!B161&gt;0),'Covered Services'!B161,"")</f>
        <v/>
      </c>
      <c r="K157" s="76" t="str">
        <f>IF(J157="","",'Covered Services'!D161)</f>
        <v/>
      </c>
      <c r="L157" s="43" t="str">
        <f t="array" ref="L157">IF(COUNTIF($J$6:$J$207,"?*")&lt;ROW(J157)-5,"",INDEX(J:J,SMALL(IF(J$6:J$207&lt;&gt;"",ROW(J$6:J$207)),ROWS(J$6:J157))))</f>
        <v/>
      </c>
      <c r="M157" s="43" t="str">
        <f t="array" ref="M157">IF(COUNTIF($J$6:$J$207,"?*")&lt;ROW(K157)-5,"",INDEX(K:K,SMALL(IF(K$6:K$207&lt;&gt;"",ROW(K$6:K$207)),ROWS(K$6:K157))))</f>
        <v/>
      </c>
    </row>
    <row r="158" spans="10:13" x14ac:dyDescent="0.25">
      <c r="J158" s="9" t="str">
        <f>IF(AND('Covered Services'!Q162&lt;&gt;1,'Covered Services'!E162="OutPt, IN-Other",'Covered Services'!B162&gt;0),'Covered Services'!B162,"")</f>
        <v/>
      </c>
      <c r="K158" s="76" t="str">
        <f>IF(J158="","",'Covered Services'!D162)</f>
        <v/>
      </c>
      <c r="L158" s="43" t="str">
        <f t="array" ref="L158">IF(COUNTIF($J$6:$J$207,"?*")&lt;ROW(J158)-5,"",INDEX(J:J,SMALL(IF(J$6:J$207&lt;&gt;"",ROW(J$6:J$207)),ROWS(J$6:J158))))</f>
        <v/>
      </c>
      <c r="M158" s="43" t="str">
        <f t="array" ref="M158">IF(COUNTIF($J$6:$J$207,"?*")&lt;ROW(K158)-5,"",INDEX(K:K,SMALL(IF(K$6:K$207&lt;&gt;"",ROW(K$6:K$207)),ROWS(K$6:K158))))</f>
        <v/>
      </c>
    </row>
    <row r="159" spans="10:13" x14ac:dyDescent="0.25">
      <c r="J159" s="9" t="str">
        <f>IF(AND('Covered Services'!Q163&lt;&gt;1,'Covered Services'!E163="OutPt, IN-Other",'Covered Services'!B163&gt;0),'Covered Services'!B163,"")</f>
        <v/>
      </c>
      <c r="K159" s="76" t="str">
        <f>IF(J159="","",'Covered Services'!D163)</f>
        <v/>
      </c>
      <c r="L159" s="43" t="str">
        <f t="array" ref="L159">IF(COUNTIF($J$6:$J$207,"?*")&lt;ROW(J159)-5,"",INDEX(J:J,SMALL(IF(J$6:J$207&lt;&gt;"",ROW(J$6:J$207)),ROWS(J$6:J159))))</f>
        <v/>
      </c>
      <c r="M159" s="43" t="str">
        <f t="array" ref="M159">IF(COUNTIF($J$6:$J$207,"?*")&lt;ROW(K159)-5,"",INDEX(K:K,SMALL(IF(K$6:K$207&lt;&gt;"",ROW(K$6:K$207)),ROWS(K$6:K159))))</f>
        <v/>
      </c>
    </row>
    <row r="160" spans="10:13" x14ac:dyDescent="0.25">
      <c r="J160" s="9" t="str">
        <f>IF(AND('Covered Services'!Q164&lt;&gt;1,'Covered Services'!E164="OutPt, IN-Other",'Covered Services'!B164&gt;0),'Covered Services'!B164,"")</f>
        <v/>
      </c>
      <c r="K160" s="76" t="str">
        <f>IF(J160="","",'Covered Services'!D164)</f>
        <v/>
      </c>
      <c r="L160" s="43" t="str">
        <f t="array" ref="L160">IF(COUNTIF($J$6:$J$207,"?*")&lt;ROW(J160)-5,"",INDEX(J:J,SMALL(IF(J$6:J$207&lt;&gt;"",ROW(J$6:J$207)),ROWS(J$6:J160))))</f>
        <v/>
      </c>
      <c r="M160" s="43" t="str">
        <f t="array" ref="M160">IF(COUNTIF($J$6:$J$207,"?*")&lt;ROW(K160)-5,"",INDEX(K:K,SMALL(IF(K$6:K$207&lt;&gt;"",ROW(K$6:K$207)),ROWS(K$6:K160))))</f>
        <v/>
      </c>
    </row>
    <row r="161" spans="10:13" x14ac:dyDescent="0.25">
      <c r="J161" s="9" t="str">
        <f>IF(AND('Covered Services'!Q165&lt;&gt;1,'Covered Services'!E165="OutPt, IN-Other",'Covered Services'!B165&gt;0),'Covered Services'!B165,"")</f>
        <v/>
      </c>
      <c r="K161" s="76" t="str">
        <f>IF(J161="","",'Covered Services'!D165)</f>
        <v/>
      </c>
      <c r="L161" s="43" t="str">
        <f t="array" ref="L161">IF(COUNTIF($J$6:$J$207,"?*")&lt;ROW(J161)-5,"",INDEX(J:J,SMALL(IF(J$6:J$207&lt;&gt;"",ROW(J$6:J$207)),ROWS(J$6:J161))))</f>
        <v/>
      </c>
      <c r="M161" s="43" t="str">
        <f t="array" ref="M161">IF(COUNTIF($J$6:$J$207,"?*")&lt;ROW(K161)-5,"",INDEX(K:K,SMALL(IF(K$6:K$207&lt;&gt;"",ROW(K$6:K$207)),ROWS(K$6:K161))))</f>
        <v/>
      </c>
    </row>
    <row r="162" spans="10:13" x14ac:dyDescent="0.25">
      <c r="J162" s="9" t="str">
        <f>IF(AND('Covered Services'!Q166&lt;&gt;1,'Covered Services'!E166="OutPt, IN-Other",'Covered Services'!B166&gt;0),'Covered Services'!B166,"")</f>
        <v/>
      </c>
      <c r="K162" s="76" t="str">
        <f>IF(J162="","",'Covered Services'!D166)</f>
        <v/>
      </c>
      <c r="L162" s="43" t="str">
        <f t="array" ref="L162">IF(COUNTIF($J$6:$J$207,"?*")&lt;ROW(J162)-5,"",INDEX(J:J,SMALL(IF(J$6:J$207&lt;&gt;"",ROW(J$6:J$207)),ROWS(J$6:J162))))</f>
        <v/>
      </c>
      <c r="M162" s="43" t="str">
        <f t="array" ref="M162">IF(COUNTIF($J$6:$J$207,"?*")&lt;ROW(K162)-5,"",INDEX(K:K,SMALL(IF(K$6:K$207&lt;&gt;"",ROW(K$6:K$207)),ROWS(K$6:K162))))</f>
        <v/>
      </c>
    </row>
    <row r="163" spans="10:13" x14ac:dyDescent="0.25">
      <c r="J163" s="9" t="str">
        <f>IF(AND('Covered Services'!Q167&lt;&gt;1,'Covered Services'!E167="OutPt, IN-Other",'Covered Services'!B167&gt;0),'Covered Services'!B167,"")</f>
        <v/>
      </c>
      <c r="K163" s="76" t="str">
        <f>IF(J163="","",'Covered Services'!D167)</f>
        <v/>
      </c>
      <c r="L163" s="43" t="str">
        <f t="array" ref="L163">IF(COUNTIF($J$6:$J$207,"?*")&lt;ROW(J163)-5,"",INDEX(J:J,SMALL(IF(J$6:J$207&lt;&gt;"",ROW(J$6:J$207)),ROWS(J$6:J163))))</f>
        <v/>
      </c>
      <c r="M163" s="43" t="str">
        <f t="array" ref="M163">IF(COUNTIF($J$6:$J$207,"?*")&lt;ROW(K163)-5,"",INDEX(K:K,SMALL(IF(K$6:K$207&lt;&gt;"",ROW(K$6:K$207)),ROWS(K$6:K163))))</f>
        <v/>
      </c>
    </row>
    <row r="164" spans="10:13" x14ac:dyDescent="0.25">
      <c r="J164" s="9" t="str">
        <f>IF(AND('Covered Services'!Q168&lt;&gt;1,'Covered Services'!E168="OutPt, IN-Other",'Covered Services'!B168&gt;0),'Covered Services'!B168,"")</f>
        <v/>
      </c>
      <c r="K164" s="76" t="str">
        <f>IF(J164="","",'Covered Services'!D168)</f>
        <v/>
      </c>
      <c r="L164" s="43" t="str">
        <f t="array" ref="L164">IF(COUNTIF($J$6:$J$207,"?*")&lt;ROW(J164)-5,"",INDEX(J:J,SMALL(IF(J$6:J$207&lt;&gt;"",ROW(J$6:J$207)),ROWS(J$6:J164))))</f>
        <v/>
      </c>
      <c r="M164" s="43" t="str">
        <f t="array" ref="M164">IF(COUNTIF($J$6:$J$207,"?*")&lt;ROW(K164)-5,"",INDEX(K:K,SMALL(IF(K$6:K$207&lt;&gt;"",ROW(K$6:K$207)),ROWS(K$6:K164))))</f>
        <v/>
      </c>
    </row>
    <row r="165" spans="10:13" x14ac:dyDescent="0.25">
      <c r="J165" s="9" t="str">
        <f>IF(AND('Covered Services'!Q169&lt;&gt;1,'Covered Services'!E169="OutPt, IN-Other",'Covered Services'!B169&gt;0),'Covered Services'!B169,"")</f>
        <v/>
      </c>
      <c r="K165" s="76" t="str">
        <f>IF(J165="","",'Covered Services'!D169)</f>
        <v/>
      </c>
      <c r="L165" s="43" t="str">
        <f t="array" ref="L165">IF(COUNTIF($J$6:$J$207,"?*")&lt;ROW(J165)-5,"",INDEX(J:J,SMALL(IF(J$6:J$207&lt;&gt;"",ROW(J$6:J$207)),ROWS(J$6:J165))))</f>
        <v/>
      </c>
      <c r="M165" s="43" t="str">
        <f t="array" ref="M165">IF(COUNTIF($J$6:$J$207,"?*")&lt;ROW(K165)-5,"",INDEX(K:K,SMALL(IF(K$6:K$207&lt;&gt;"",ROW(K$6:K$207)),ROWS(K$6:K165))))</f>
        <v/>
      </c>
    </row>
    <row r="166" spans="10:13" x14ac:dyDescent="0.25">
      <c r="J166" s="9" t="str">
        <f>IF(AND('Covered Services'!Q170&lt;&gt;1,'Covered Services'!E170="OutPt, IN-Other",'Covered Services'!B170&gt;0),'Covered Services'!B170,"")</f>
        <v/>
      </c>
      <c r="K166" s="76" t="str">
        <f>IF(J166="","",'Covered Services'!D170)</f>
        <v/>
      </c>
      <c r="L166" s="43" t="str">
        <f t="array" ref="L166">IF(COUNTIF($J$6:$J$207,"?*")&lt;ROW(J166)-5,"",INDEX(J:J,SMALL(IF(J$6:J$207&lt;&gt;"",ROW(J$6:J$207)),ROWS(J$6:J166))))</f>
        <v/>
      </c>
      <c r="M166" s="43" t="str">
        <f t="array" ref="M166">IF(COUNTIF($J$6:$J$207,"?*")&lt;ROW(K166)-5,"",INDEX(K:K,SMALL(IF(K$6:K$207&lt;&gt;"",ROW(K$6:K$207)),ROWS(K$6:K166))))</f>
        <v/>
      </c>
    </row>
    <row r="167" spans="10:13" x14ac:dyDescent="0.25">
      <c r="J167" s="9" t="str">
        <f>IF(AND('Covered Services'!Q171&lt;&gt;1,'Covered Services'!E171="OutPt, IN-Other",'Covered Services'!B171&gt;0),'Covered Services'!B171,"")</f>
        <v/>
      </c>
      <c r="K167" s="76" t="str">
        <f>IF(J167="","",'Covered Services'!D171)</f>
        <v/>
      </c>
      <c r="L167" s="43" t="str">
        <f t="array" ref="L167">IF(COUNTIF($J$6:$J$207,"?*")&lt;ROW(J167)-5,"",INDEX(J:J,SMALL(IF(J$6:J$207&lt;&gt;"",ROW(J$6:J$207)),ROWS(J$6:J167))))</f>
        <v/>
      </c>
      <c r="M167" s="43" t="str">
        <f t="array" ref="M167">IF(COUNTIF($J$6:$J$207,"?*")&lt;ROW(K167)-5,"",INDEX(K:K,SMALL(IF(K$6:K$207&lt;&gt;"",ROW(K$6:K$207)),ROWS(K$6:K167))))</f>
        <v/>
      </c>
    </row>
    <row r="168" spans="10:13" x14ac:dyDescent="0.25">
      <c r="J168" s="9" t="str">
        <f>IF(AND('Covered Services'!Q172&lt;&gt;1,'Covered Services'!E172="OutPt, IN-Other",'Covered Services'!B172&gt;0),'Covered Services'!B172,"")</f>
        <v/>
      </c>
      <c r="K168" s="76" t="str">
        <f>IF(J168="","",'Covered Services'!D172)</f>
        <v/>
      </c>
      <c r="L168" s="43" t="str">
        <f t="array" ref="L168">IF(COUNTIF($J$6:$J$207,"?*")&lt;ROW(J168)-5,"",INDEX(J:J,SMALL(IF(J$6:J$207&lt;&gt;"",ROW(J$6:J$207)),ROWS(J$6:J168))))</f>
        <v/>
      </c>
      <c r="M168" s="43" t="str">
        <f t="array" ref="M168">IF(COUNTIF($J$6:$J$207,"?*")&lt;ROW(K168)-5,"",INDEX(K:K,SMALL(IF(K$6:K$207&lt;&gt;"",ROW(K$6:K$207)),ROWS(K$6:K168))))</f>
        <v/>
      </c>
    </row>
    <row r="169" spans="10:13" x14ac:dyDescent="0.25">
      <c r="J169" s="9" t="str">
        <f>IF(AND('Covered Services'!Q173&lt;&gt;1,'Covered Services'!E173="OutPt, IN-Other",'Covered Services'!B173&gt;0),'Covered Services'!B173,"")</f>
        <v/>
      </c>
      <c r="K169" s="76" t="str">
        <f>IF(J169="","",'Covered Services'!D173)</f>
        <v/>
      </c>
      <c r="L169" s="43" t="str">
        <f t="array" ref="L169">IF(COUNTIF($J$6:$J$207,"?*")&lt;ROW(J169)-5,"",INDEX(J:J,SMALL(IF(J$6:J$207&lt;&gt;"",ROW(J$6:J$207)),ROWS(J$6:J169))))</f>
        <v/>
      </c>
      <c r="M169" s="43" t="str">
        <f t="array" ref="M169">IF(COUNTIF($J$6:$J$207,"?*")&lt;ROW(K169)-5,"",INDEX(K:K,SMALL(IF(K$6:K$207&lt;&gt;"",ROW(K$6:K$207)),ROWS(K$6:K169))))</f>
        <v/>
      </c>
    </row>
    <row r="170" spans="10:13" x14ac:dyDescent="0.25">
      <c r="J170" s="9" t="str">
        <f>IF(AND('Covered Services'!Q174&lt;&gt;1,'Covered Services'!E174="OutPt, IN-Other",'Covered Services'!B174&gt;0),'Covered Services'!B174,"")</f>
        <v/>
      </c>
      <c r="K170" s="76" t="str">
        <f>IF(J170="","",'Covered Services'!D174)</f>
        <v/>
      </c>
      <c r="L170" s="43" t="str">
        <f t="array" ref="L170">IF(COUNTIF($J$6:$J$207,"?*")&lt;ROW(J170)-5,"",INDEX(J:J,SMALL(IF(J$6:J$207&lt;&gt;"",ROW(J$6:J$207)),ROWS(J$6:J170))))</f>
        <v/>
      </c>
      <c r="M170" s="43" t="str">
        <f t="array" ref="M170">IF(COUNTIF($J$6:$J$207,"?*")&lt;ROW(K170)-5,"",INDEX(K:K,SMALL(IF(K$6:K$207&lt;&gt;"",ROW(K$6:K$207)),ROWS(K$6:K170))))</f>
        <v/>
      </c>
    </row>
    <row r="171" spans="10:13" x14ac:dyDescent="0.25">
      <c r="J171" s="9" t="str">
        <f>IF(AND('Covered Services'!Q175&lt;&gt;1,'Covered Services'!E175="OutPt, IN-Other",'Covered Services'!B175&gt;0),'Covered Services'!B175,"")</f>
        <v/>
      </c>
      <c r="K171" s="76" t="str">
        <f>IF(J171="","",'Covered Services'!D175)</f>
        <v/>
      </c>
      <c r="L171" s="43" t="str">
        <f t="array" ref="L171">IF(COUNTIF($J$6:$J$207,"?*")&lt;ROW(J171)-5,"",INDEX(J:J,SMALL(IF(J$6:J$207&lt;&gt;"",ROW(J$6:J$207)),ROWS(J$6:J171))))</f>
        <v/>
      </c>
      <c r="M171" s="43" t="str">
        <f t="array" ref="M171">IF(COUNTIF($J$6:$J$207,"?*")&lt;ROW(K171)-5,"",INDEX(K:K,SMALL(IF(K$6:K$207&lt;&gt;"",ROW(K$6:K$207)),ROWS(K$6:K171))))</f>
        <v/>
      </c>
    </row>
    <row r="172" spans="10:13" x14ac:dyDescent="0.25">
      <c r="J172" s="9" t="str">
        <f>IF(AND('Covered Services'!Q176&lt;&gt;1,'Covered Services'!E176="OutPt, IN-Other",'Covered Services'!B176&gt;0),'Covered Services'!B176,"")</f>
        <v/>
      </c>
      <c r="K172" s="76" t="str">
        <f>IF(J172="","",'Covered Services'!D176)</f>
        <v/>
      </c>
      <c r="L172" s="43" t="str">
        <f t="array" ref="L172">IF(COUNTIF($J$6:$J$207,"?*")&lt;ROW(J172)-5,"",INDEX(J:J,SMALL(IF(J$6:J$207&lt;&gt;"",ROW(J$6:J$207)),ROWS(J$6:J172))))</f>
        <v/>
      </c>
      <c r="M172" s="43" t="str">
        <f t="array" ref="M172">IF(COUNTIF($J$6:$J$207,"?*")&lt;ROW(K172)-5,"",INDEX(K:K,SMALL(IF(K$6:K$207&lt;&gt;"",ROW(K$6:K$207)),ROWS(K$6:K172))))</f>
        <v/>
      </c>
    </row>
    <row r="173" spans="10:13" x14ac:dyDescent="0.25">
      <c r="J173" s="9" t="str">
        <f>IF(AND('Covered Services'!Q177&lt;&gt;1,'Covered Services'!E177="OutPt, IN-Other",'Covered Services'!B177&gt;0),'Covered Services'!B177,"")</f>
        <v/>
      </c>
      <c r="K173" s="76" t="str">
        <f>IF(J173="","",'Covered Services'!D177)</f>
        <v/>
      </c>
      <c r="L173" s="43" t="str">
        <f t="array" ref="L173">IF(COUNTIF($J$6:$J$207,"?*")&lt;ROW(J173)-5,"",INDEX(J:J,SMALL(IF(J$6:J$207&lt;&gt;"",ROW(J$6:J$207)),ROWS(J$6:J173))))</f>
        <v/>
      </c>
      <c r="M173" s="43" t="str">
        <f t="array" ref="M173">IF(COUNTIF($J$6:$J$207,"?*")&lt;ROW(K173)-5,"",INDEX(K:K,SMALL(IF(K$6:K$207&lt;&gt;"",ROW(K$6:K$207)),ROWS(K$6:K173))))</f>
        <v/>
      </c>
    </row>
    <row r="174" spans="10:13" x14ac:dyDescent="0.25">
      <c r="J174" s="9" t="str">
        <f>IF(AND('Covered Services'!Q178&lt;&gt;1,'Covered Services'!E178="OutPt, IN-Other",'Covered Services'!B178&gt;0),'Covered Services'!B178,"")</f>
        <v/>
      </c>
      <c r="K174" s="76" t="str">
        <f>IF(J174="","",'Covered Services'!D178)</f>
        <v/>
      </c>
      <c r="L174" s="43" t="str">
        <f t="array" ref="L174">IF(COUNTIF($J$6:$J$207,"?*")&lt;ROW(J174)-5,"",INDEX(J:J,SMALL(IF(J$6:J$207&lt;&gt;"",ROW(J$6:J$207)),ROWS(J$6:J174))))</f>
        <v/>
      </c>
      <c r="M174" s="43" t="str">
        <f t="array" ref="M174">IF(COUNTIF($J$6:$J$207,"?*")&lt;ROW(K174)-5,"",INDEX(K:K,SMALL(IF(K$6:K$207&lt;&gt;"",ROW(K$6:K$207)),ROWS(K$6:K174))))</f>
        <v/>
      </c>
    </row>
    <row r="175" spans="10:13" x14ac:dyDescent="0.25">
      <c r="J175" s="9" t="str">
        <f>IF(AND('Covered Services'!Q179&lt;&gt;1,'Covered Services'!E179="OutPt, IN-Other",'Covered Services'!B179&gt;0),'Covered Services'!B179,"")</f>
        <v/>
      </c>
      <c r="K175" s="76" t="str">
        <f>IF(J175="","",'Covered Services'!D179)</f>
        <v/>
      </c>
      <c r="L175" s="43" t="str">
        <f t="array" ref="L175">IF(COUNTIF($J$6:$J$207,"?*")&lt;ROW(J175)-5,"",INDEX(J:J,SMALL(IF(J$6:J$207&lt;&gt;"",ROW(J$6:J$207)),ROWS(J$6:J175))))</f>
        <v/>
      </c>
      <c r="M175" s="43" t="str">
        <f t="array" ref="M175">IF(COUNTIF($J$6:$J$207,"?*")&lt;ROW(K175)-5,"",INDEX(K:K,SMALL(IF(K$6:K$207&lt;&gt;"",ROW(K$6:K$207)),ROWS(K$6:K175))))</f>
        <v/>
      </c>
    </row>
    <row r="176" spans="10:13" x14ac:dyDescent="0.25">
      <c r="J176" s="9" t="str">
        <f>IF(AND('Covered Services'!Q180&lt;&gt;1,'Covered Services'!E180="OutPt, IN-Other",'Covered Services'!B180&gt;0),'Covered Services'!B180,"")</f>
        <v/>
      </c>
      <c r="K176" s="76" t="str">
        <f>IF(J176="","",'Covered Services'!D180)</f>
        <v/>
      </c>
      <c r="L176" s="43" t="str">
        <f t="array" ref="L176">IF(COUNTIF($J$6:$J$207,"?*")&lt;ROW(J176)-5,"",INDEX(J:J,SMALL(IF(J$6:J$207&lt;&gt;"",ROW(J$6:J$207)),ROWS(J$6:J176))))</f>
        <v/>
      </c>
      <c r="M176" s="43" t="str">
        <f t="array" ref="M176">IF(COUNTIF($J$6:$J$207,"?*")&lt;ROW(K176)-5,"",INDEX(K:K,SMALL(IF(K$6:K$207&lt;&gt;"",ROW(K$6:K$207)),ROWS(K$6:K176))))</f>
        <v/>
      </c>
    </row>
    <row r="177" spans="10:13" x14ac:dyDescent="0.25">
      <c r="J177" s="9" t="str">
        <f>IF(AND('Covered Services'!Q181&lt;&gt;1,'Covered Services'!E181="OutPt, IN-Other",'Covered Services'!B181&gt;0),'Covered Services'!B181,"")</f>
        <v/>
      </c>
      <c r="K177" s="76" t="str">
        <f>IF(J177="","",'Covered Services'!D181)</f>
        <v/>
      </c>
      <c r="L177" s="43" t="str">
        <f t="array" ref="L177">IF(COUNTIF($J$6:$J$207,"?*")&lt;ROW(J177)-5,"",INDEX(J:J,SMALL(IF(J$6:J$207&lt;&gt;"",ROW(J$6:J$207)),ROWS(J$6:J177))))</f>
        <v/>
      </c>
      <c r="M177" s="43" t="str">
        <f t="array" ref="M177">IF(COUNTIF($J$6:$J$207,"?*")&lt;ROW(K177)-5,"",INDEX(K:K,SMALL(IF(K$6:K$207&lt;&gt;"",ROW(K$6:K$207)),ROWS(K$6:K177))))</f>
        <v/>
      </c>
    </row>
    <row r="178" spans="10:13" x14ac:dyDescent="0.25">
      <c r="J178" s="9" t="str">
        <f>IF(AND('Covered Services'!Q182&lt;&gt;1,'Covered Services'!E182="OutPt, IN-Other",'Covered Services'!B182&gt;0),'Covered Services'!B182,"")</f>
        <v/>
      </c>
      <c r="K178" s="76" t="str">
        <f>IF(J178="","",'Covered Services'!D182)</f>
        <v/>
      </c>
      <c r="L178" s="43" t="str">
        <f t="array" ref="L178">IF(COUNTIF($J$6:$J$207,"?*")&lt;ROW(J178)-5,"",INDEX(J:J,SMALL(IF(J$6:J$207&lt;&gt;"",ROW(J$6:J$207)),ROWS(J$6:J178))))</f>
        <v/>
      </c>
      <c r="M178" s="43" t="str">
        <f t="array" ref="M178">IF(COUNTIF($J$6:$J$207,"?*")&lt;ROW(K178)-5,"",INDEX(K:K,SMALL(IF(K$6:K$207&lt;&gt;"",ROW(K$6:K$207)),ROWS(K$6:K178))))</f>
        <v/>
      </c>
    </row>
    <row r="179" spans="10:13" x14ac:dyDescent="0.25">
      <c r="J179" s="9" t="str">
        <f>IF(AND('Covered Services'!Q183&lt;&gt;1,'Covered Services'!E183="OutPt, IN-Other",'Covered Services'!B183&gt;0),'Covered Services'!B183,"")</f>
        <v/>
      </c>
      <c r="K179" s="76" t="str">
        <f>IF(J179="","",'Covered Services'!D183)</f>
        <v/>
      </c>
      <c r="L179" s="43" t="str">
        <f t="array" ref="L179">IF(COUNTIF($J$6:$J$207,"?*")&lt;ROW(J179)-5,"",INDEX(J:J,SMALL(IF(J$6:J$207&lt;&gt;"",ROW(J$6:J$207)),ROWS(J$6:J179))))</f>
        <v/>
      </c>
      <c r="M179" s="43" t="str">
        <f t="array" ref="M179">IF(COUNTIF($J$6:$J$207,"?*")&lt;ROW(K179)-5,"",INDEX(K:K,SMALL(IF(K$6:K$207&lt;&gt;"",ROW(K$6:K$207)),ROWS(K$6:K179))))</f>
        <v/>
      </c>
    </row>
    <row r="180" spans="10:13" x14ac:dyDescent="0.25">
      <c r="J180" s="9" t="str">
        <f>IF(AND('Covered Services'!Q184&lt;&gt;1,'Covered Services'!E184="OutPt, IN-Other",'Covered Services'!B184&gt;0),'Covered Services'!B184,"")</f>
        <v/>
      </c>
      <c r="K180" s="76" t="str">
        <f>IF(J180="","",'Covered Services'!D184)</f>
        <v/>
      </c>
      <c r="L180" s="43" t="str">
        <f t="array" ref="L180">IF(COUNTIF($J$6:$J$207,"?*")&lt;ROW(J180)-5,"",INDEX(J:J,SMALL(IF(J$6:J$207&lt;&gt;"",ROW(J$6:J$207)),ROWS(J$6:J180))))</f>
        <v/>
      </c>
      <c r="M180" s="43" t="str">
        <f t="array" ref="M180">IF(COUNTIF($J$6:$J$207,"?*")&lt;ROW(K180)-5,"",INDEX(K:K,SMALL(IF(K$6:K$207&lt;&gt;"",ROW(K$6:K$207)),ROWS(K$6:K180))))</f>
        <v/>
      </c>
    </row>
    <row r="181" spans="10:13" x14ac:dyDescent="0.25">
      <c r="J181" s="9" t="str">
        <f>IF(AND('Covered Services'!Q185&lt;&gt;1,'Covered Services'!E185="OutPt, IN-Other",'Covered Services'!B185&gt;0),'Covered Services'!B185,"")</f>
        <v/>
      </c>
      <c r="K181" s="76" t="str">
        <f>IF(J181="","",'Covered Services'!D185)</f>
        <v/>
      </c>
      <c r="L181" s="43" t="str">
        <f t="array" ref="L181">IF(COUNTIF($J$6:$J$207,"?*")&lt;ROW(J181)-5,"",INDEX(J:J,SMALL(IF(J$6:J$207&lt;&gt;"",ROW(J$6:J$207)),ROWS(J$6:J181))))</f>
        <v/>
      </c>
      <c r="M181" s="43" t="str">
        <f t="array" ref="M181">IF(COUNTIF($J$6:$J$207,"?*")&lt;ROW(K181)-5,"",INDEX(K:K,SMALL(IF(K$6:K$207&lt;&gt;"",ROW(K$6:K$207)),ROWS(K$6:K181))))</f>
        <v/>
      </c>
    </row>
    <row r="182" spans="10:13" x14ac:dyDescent="0.25">
      <c r="J182" s="9" t="str">
        <f>IF(AND('Covered Services'!Q186&lt;&gt;1,'Covered Services'!E186="OutPt, IN-Other",'Covered Services'!B186&gt;0),'Covered Services'!B186,"")</f>
        <v/>
      </c>
      <c r="K182" s="76" t="str">
        <f>IF(J182="","",'Covered Services'!D186)</f>
        <v/>
      </c>
      <c r="L182" s="43" t="str">
        <f t="array" ref="L182">IF(COUNTIF($J$6:$J$207,"?*")&lt;ROW(J182)-5,"",INDEX(J:J,SMALL(IF(J$6:J$207&lt;&gt;"",ROW(J$6:J$207)),ROWS(J$6:J182))))</f>
        <v/>
      </c>
      <c r="M182" s="43" t="str">
        <f t="array" ref="M182">IF(COUNTIF($J$6:$J$207,"?*")&lt;ROW(K182)-5,"",INDEX(K:K,SMALL(IF(K$6:K$207&lt;&gt;"",ROW(K$6:K$207)),ROWS(K$6:K182))))</f>
        <v/>
      </c>
    </row>
    <row r="183" spans="10:13" x14ac:dyDescent="0.25">
      <c r="J183" s="9" t="str">
        <f>IF(AND('Covered Services'!Q187&lt;&gt;1,'Covered Services'!E187="OutPt, IN-Other",'Covered Services'!B187&gt;0),'Covered Services'!B187,"")</f>
        <v/>
      </c>
      <c r="K183" s="76" t="str">
        <f>IF(J183="","",'Covered Services'!D187)</f>
        <v/>
      </c>
      <c r="L183" s="43" t="str">
        <f t="array" ref="L183">IF(COUNTIF($J$6:$J$207,"?*")&lt;ROW(J183)-5,"",INDEX(J:J,SMALL(IF(J$6:J$207&lt;&gt;"",ROW(J$6:J$207)),ROWS(J$6:J183))))</f>
        <v/>
      </c>
      <c r="M183" s="43" t="str">
        <f t="array" ref="M183">IF(COUNTIF($J$6:$J$207,"?*")&lt;ROW(K183)-5,"",INDEX(K:K,SMALL(IF(K$6:K$207&lt;&gt;"",ROW(K$6:K$207)),ROWS(K$6:K183))))</f>
        <v/>
      </c>
    </row>
    <row r="184" spans="10:13" x14ac:dyDescent="0.25">
      <c r="J184" s="9" t="str">
        <f>IF(AND('Covered Services'!Q188&lt;&gt;1,'Covered Services'!E188="OutPt, IN-Other",'Covered Services'!B188&gt;0),'Covered Services'!B188,"")</f>
        <v/>
      </c>
      <c r="K184" s="76" t="str">
        <f>IF(J184="","",'Covered Services'!D188)</f>
        <v/>
      </c>
      <c r="L184" s="43" t="str">
        <f t="array" ref="L184">IF(COUNTIF($J$6:$J$207,"?*")&lt;ROW(J184)-5,"",INDEX(J:J,SMALL(IF(J$6:J$207&lt;&gt;"",ROW(J$6:J$207)),ROWS(J$6:J184))))</f>
        <v/>
      </c>
      <c r="M184" s="43" t="str">
        <f t="array" ref="M184">IF(COUNTIF($J$6:$J$207,"?*")&lt;ROW(K184)-5,"",INDEX(K:K,SMALL(IF(K$6:K$207&lt;&gt;"",ROW(K$6:K$207)),ROWS(K$6:K184))))</f>
        <v/>
      </c>
    </row>
    <row r="185" spans="10:13" x14ac:dyDescent="0.25">
      <c r="J185" s="9" t="str">
        <f>IF(AND('Covered Services'!Q189&lt;&gt;1,'Covered Services'!E189="OutPt, IN-Other",'Covered Services'!B189&gt;0),'Covered Services'!B189,"")</f>
        <v/>
      </c>
      <c r="K185" s="76" t="str">
        <f>IF(J185="","",'Covered Services'!D189)</f>
        <v/>
      </c>
      <c r="L185" s="43" t="str">
        <f t="array" ref="L185">IF(COUNTIF($J$6:$J$207,"?*")&lt;ROW(J185)-5,"",INDEX(J:J,SMALL(IF(J$6:J$207&lt;&gt;"",ROW(J$6:J$207)),ROWS(J$6:J185))))</f>
        <v/>
      </c>
      <c r="M185" s="43" t="str">
        <f t="array" ref="M185">IF(COUNTIF($J$6:$J$207,"?*")&lt;ROW(K185)-5,"",INDEX(K:K,SMALL(IF(K$6:K$207&lt;&gt;"",ROW(K$6:K$207)),ROWS(K$6:K185))))</f>
        <v/>
      </c>
    </row>
    <row r="186" spans="10:13" x14ac:dyDescent="0.25">
      <c r="J186" s="9" t="str">
        <f>IF(AND('Covered Services'!Q190&lt;&gt;1,'Covered Services'!E190="OutPt, IN-Other",'Covered Services'!B190&gt;0),'Covered Services'!B190,"")</f>
        <v/>
      </c>
      <c r="K186" s="76" t="str">
        <f>IF(J186="","",'Covered Services'!D190)</f>
        <v/>
      </c>
      <c r="L186" s="43" t="str">
        <f t="array" ref="L186">IF(COUNTIF($J$6:$J$207,"?*")&lt;ROW(J186)-5,"",INDEX(J:J,SMALL(IF(J$6:J$207&lt;&gt;"",ROW(J$6:J$207)),ROWS(J$6:J186))))</f>
        <v/>
      </c>
      <c r="M186" s="43" t="str">
        <f t="array" ref="M186">IF(COUNTIF($J$6:$J$207,"?*")&lt;ROW(K186)-5,"",INDEX(K:K,SMALL(IF(K$6:K$207&lt;&gt;"",ROW(K$6:K$207)),ROWS(K$6:K186))))</f>
        <v/>
      </c>
    </row>
    <row r="187" spans="10:13" x14ac:dyDescent="0.25">
      <c r="J187" s="9" t="str">
        <f>IF(AND('Covered Services'!Q191&lt;&gt;1,'Covered Services'!E191="OutPt, IN-Other",'Covered Services'!B191&gt;0),'Covered Services'!B191,"")</f>
        <v/>
      </c>
      <c r="K187" s="76" t="str">
        <f>IF(J187="","",'Covered Services'!D191)</f>
        <v/>
      </c>
      <c r="L187" s="43" t="str">
        <f t="array" ref="L187">IF(COUNTIF($J$6:$J$207,"?*")&lt;ROW(J187)-5,"",INDEX(J:J,SMALL(IF(J$6:J$207&lt;&gt;"",ROW(J$6:J$207)),ROWS(J$6:J187))))</f>
        <v/>
      </c>
      <c r="M187" s="43" t="str">
        <f t="array" ref="M187">IF(COUNTIF($J$6:$J$207,"?*")&lt;ROW(K187)-5,"",INDEX(K:K,SMALL(IF(K$6:K$207&lt;&gt;"",ROW(K$6:K$207)),ROWS(K$6:K187))))</f>
        <v/>
      </c>
    </row>
    <row r="188" spans="10:13" x14ac:dyDescent="0.25">
      <c r="J188" s="9" t="str">
        <f>IF(AND('Covered Services'!Q192&lt;&gt;1,'Covered Services'!E192="OutPt, IN-Other",'Covered Services'!B192&gt;0),'Covered Services'!B192,"")</f>
        <v/>
      </c>
      <c r="K188" s="76" t="str">
        <f>IF(J188="","",'Covered Services'!D192)</f>
        <v/>
      </c>
      <c r="L188" s="43" t="str">
        <f t="array" ref="L188">IF(COUNTIF($J$6:$J$207,"?*")&lt;ROW(J188)-5,"",INDEX(J:J,SMALL(IF(J$6:J$207&lt;&gt;"",ROW(J$6:J$207)),ROWS(J$6:J188))))</f>
        <v/>
      </c>
      <c r="M188" s="43" t="str">
        <f t="array" ref="M188">IF(COUNTIF($J$6:$J$207,"?*")&lt;ROW(K188)-5,"",INDEX(K:K,SMALL(IF(K$6:K$207&lt;&gt;"",ROW(K$6:K$207)),ROWS(K$6:K188))))</f>
        <v/>
      </c>
    </row>
    <row r="189" spans="10:13" x14ac:dyDescent="0.25">
      <c r="J189" s="9" t="str">
        <f>IF(AND('Covered Services'!Q193&lt;&gt;1,'Covered Services'!E193="OutPt, IN-Other",'Covered Services'!B193&gt;0),'Covered Services'!B193,"")</f>
        <v/>
      </c>
      <c r="K189" s="76" t="str">
        <f>IF(J189="","",'Covered Services'!D193)</f>
        <v/>
      </c>
      <c r="L189" s="43" t="str">
        <f t="array" ref="L189">IF(COUNTIF($J$6:$J$207,"?*")&lt;ROW(J189)-5,"",INDEX(J:J,SMALL(IF(J$6:J$207&lt;&gt;"",ROW(J$6:J$207)),ROWS(J$6:J189))))</f>
        <v/>
      </c>
      <c r="M189" s="43" t="str">
        <f t="array" ref="M189">IF(COUNTIF($J$6:$J$207,"?*")&lt;ROW(K189)-5,"",INDEX(K:K,SMALL(IF(K$6:K$207&lt;&gt;"",ROW(K$6:K$207)),ROWS(K$6:K189))))</f>
        <v/>
      </c>
    </row>
    <row r="190" spans="10:13" x14ac:dyDescent="0.25">
      <c r="J190" s="9" t="str">
        <f>IF(AND('Covered Services'!Q194&lt;&gt;1,'Covered Services'!E194="OutPt, IN-Other",'Covered Services'!B194&gt;0),'Covered Services'!B194,"")</f>
        <v/>
      </c>
      <c r="K190" s="76" t="str">
        <f>IF(J190="","",'Covered Services'!D194)</f>
        <v/>
      </c>
      <c r="L190" s="43" t="str">
        <f t="array" ref="L190">IF(COUNTIF($J$6:$J$207,"?*")&lt;ROW(J190)-5,"",INDEX(J:J,SMALL(IF(J$6:J$207&lt;&gt;"",ROW(J$6:J$207)),ROWS(J$6:J190))))</f>
        <v/>
      </c>
      <c r="M190" s="43" t="str">
        <f t="array" ref="M190">IF(COUNTIF($J$6:$J$207,"?*")&lt;ROW(K190)-5,"",INDEX(K:K,SMALL(IF(K$6:K$207&lt;&gt;"",ROW(K$6:K$207)),ROWS(K$6:K190))))</f>
        <v/>
      </c>
    </row>
    <row r="191" spans="10:13" x14ac:dyDescent="0.25">
      <c r="J191" s="9" t="str">
        <f>IF(AND('Covered Services'!Q195&lt;&gt;1,'Covered Services'!E195="OutPt, IN-Other",'Covered Services'!B195&gt;0),'Covered Services'!B195,"")</f>
        <v/>
      </c>
      <c r="K191" s="76" t="str">
        <f>IF(J191="","",'Covered Services'!D195)</f>
        <v/>
      </c>
      <c r="L191" s="43" t="str">
        <f t="array" ref="L191">IF(COUNTIF($J$6:$J$207,"?*")&lt;ROW(J191)-5,"",INDEX(J:J,SMALL(IF(J$6:J$207&lt;&gt;"",ROW(J$6:J$207)),ROWS(J$6:J191))))</f>
        <v/>
      </c>
      <c r="M191" s="43" t="str">
        <f t="array" ref="M191">IF(COUNTIF($J$6:$J$207,"?*")&lt;ROW(K191)-5,"",INDEX(K:K,SMALL(IF(K$6:K$207&lt;&gt;"",ROW(K$6:K$207)),ROWS(K$6:K191))))</f>
        <v/>
      </c>
    </row>
    <row r="192" spans="10:13" x14ac:dyDescent="0.25">
      <c r="J192" s="9" t="str">
        <f>IF(AND('Covered Services'!Q196&lt;&gt;1,'Covered Services'!E196="OutPt, IN-Other",'Covered Services'!B196&gt;0),'Covered Services'!B196,"")</f>
        <v/>
      </c>
      <c r="K192" s="76" t="str">
        <f>IF(J192="","",'Covered Services'!D196)</f>
        <v/>
      </c>
      <c r="L192" s="43" t="str">
        <f t="array" ref="L192">IF(COUNTIF($J$6:$J$207,"?*")&lt;ROW(J192)-5,"",INDEX(J:J,SMALL(IF(J$6:J$207&lt;&gt;"",ROW(J$6:J$207)),ROWS(J$6:J192))))</f>
        <v/>
      </c>
      <c r="M192" s="43" t="str">
        <f t="array" ref="M192">IF(COUNTIF($J$6:$J$207,"?*")&lt;ROW(K192)-5,"",INDEX(K:K,SMALL(IF(K$6:K$207&lt;&gt;"",ROW(K$6:K$207)),ROWS(K$6:K192))))</f>
        <v/>
      </c>
    </row>
    <row r="193" spans="10:13" x14ac:dyDescent="0.25">
      <c r="J193" s="9" t="str">
        <f>IF(AND('Covered Services'!Q197&lt;&gt;1,'Covered Services'!E197="OutPt, IN-Other",'Covered Services'!B197&gt;0),'Covered Services'!B197,"")</f>
        <v/>
      </c>
      <c r="K193" s="76" t="str">
        <f>IF(J193="","",'Covered Services'!D197)</f>
        <v/>
      </c>
      <c r="L193" s="43" t="str">
        <f t="array" ref="L193">IF(COUNTIF($J$6:$J$207,"?*")&lt;ROW(J193)-5,"",INDEX(J:J,SMALL(IF(J$6:J$207&lt;&gt;"",ROW(J$6:J$207)),ROWS(J$6:J193))))</f>
        <v/>
      </c>
      <c r="M193" s="43" t="str">
        <f t="array" ref="M193">IF(COUNTIF($J$6:$J$207,"?*")&lt;ROW(K193)-5,"",INDEX(K:K,SMALL(IF(K$6:K$207&lt;&gt;"",ROW(K$6:K$207)),ROWS(K$6:K193))))</f>
        <v/>
      </c>
    </row>
    <row r="194" spans="10:13" x14ac:dyDescent="0.25">
      <c r="J194" s="9" t="str">
        <f>IF(AND('Covered Services'!Q198&lt;&gt;1,'Covered Services'!E198="OutPt, IN-Other",'Covered Services'!B198&gt;0),'Covered Services'!B198,"")</f>
        <v/>
      </c>
      <c r="K194" s="76" t="str">
        <f>IF(J194="","",'Covered Services'!D198)</f>
        <v/>
      </c>
      <c r="L194" s="43" t="str">
        <f t="array" ref="L194">IF(COUNTIF($J$6:$J$207,"?*")&lt;ROW(J194)-5,"",INDEX(J:J,SMALL(IF(J$6:J$207&lt;&gt;"",ROW(J$6:J$207)),ROWS(J$6:J194))))</f>
        <v/>
      </c>
      <c r="M194" s="43" t="str">
        <f t="array" ref="M194">IF(COUNTIF($J$6:$J$207,"?*")&lt;ROW(K194)-5,"",INDEX(K:K,SMALL(IF(K$6:K$207&lt;&gt;"",ROW(K$6:K$207)),ROWS(K$6:K194))))</f>
        <v/>
      </c>
    </row>
    <row r="195" spans="10:13" x14ac:dyDescent="0.25">
      <c r="J195" s="9" t="str">
        <f>IF(AND('Covered Services'!Q199&lt;&gt;1,'Covered Services'!E199="OutPt, IN-Other",'Covered Services'!B199&gt;0),'Covered Services'!B199,"")</f>
        <v/>
      </c>
      <c r="K195" s="76" t="str">
        <f>IF(J195="","",'Covered Services'!D199)</f>
        <v/>
      </c>
      <c r="L195" s="43" t="str">
        <f t="array" ref="L195">IF(COUNTIF($J$6:$J$207,"?*")&lt;ROW(J195)-5,"",INDEX(J:J,SMALL(IF(J$6:J$207&lt;&gt;"",ROW(J$6:J$207)),ROWS(J$6:J195))))</f>
        <v/>
      </c>
      <c r="M195" s="43" t="str">
        <f t="array" ref="M195">IF(COUNTIF($J$6:$J$207,"?*")&lt;ROW(K195)-5,"",INDEX(K:K,SMALL(IF(K$6:K$207&lt;&gt;"",ROW(K$6:K$207)),ROWS(K$6:K195))))</f>
        <v/>
      </c>
    </row>
    <row r="196" spans="10:13" x14ac:dyDescent="0.25">
      <c r="J196" s="9" t="str">
        <f>IF(AND('Covered Services'!Q200&lt;&gt;1,'Covered Services'!E200="OutPt, IN-Other",'Covered Services'!B200&gt;0),'Covered Services'!B200,"")</f>
        <v/>
      </c>
      <c r="K196" s="76" t="str">
        <f>IF(J196="","",'Covered Services'!D200)</f>
        <v/>
      </c>
      <c r="L196" s="43" t="str">
        <f t="array" ref="L196">IF(COUNTIF($J$6:$J$207,"?*")&lt;ROW(J196)-5,"",INDEX(J:J,SMALL(IF(J$6:J$207&lt;&gt;"",ROW(J$6:J$207)),ROWS(J$6:J196))))</f>
        <v/>
      </c>
      <c r="M196" s="43" t="str">
        <f t="array" ref="M196">IF(COUNTIF($J$6:$J$207,"?*")&lt;ROW(K196)-5,"",INDEX(K:K,SMALL(IF(K$6:K$207&lt;&gt;"",ROW(K$6:K$207)),ROWS(K$6:K196))))</f>
        <v/>
      </c>
    </row>
    <row r="197" spans="10:13" x14ac:dyDescent="0.25">
      <c r="J197" s="9" t="str">
        <f>IF(AND('Covered Services'!Q201&lt;&gt;1,'Covered Services'!E201="OutPt, IN-Other",'Covered Services'!B201&gt;0),'Covered Services'!B201,"")</f>
        <v/>
      </c>
      <c r="K197" s="76" t="str">
        <f>IF(J197="","",'Covered Services'!D201)</f>
        <v/>
      </c>
      <c r="L197" s="43" t="str">
        <f t="array" ref="L197">IF(COUNTIF($J$6:$J$207,"?*")&lt;ROW(J197)-5,"",INDEX(J:J,SMALL(IF(J$6:J$207&lt;&gt;"",ROW(J$6:J$207)),ROWS(J$6:J197))))</f>
        <v/>
      </c>
      <c r="M197" s="43" t="str">
        <f t="array" ref="M197">IF(COUNTIF($J$6:$J$207,"?*")&lt;ROW(K197)-5,"",INDEX(K:K,SMALL(IF(K$6:K$207&lt;&gt;"",ROW(K$6:K$207)),ROWS(K$6:K197))))</f>
        <v/>
      </c>
    </row>
    <row r="198" spans="10:13" x14ac:dyDescent="0.25">
      <c r="J198" s="9" t="str">
        <f>IF(AND('Covered Services'!Q202&lt;&gt;1,'Covered Services'!E202="OutPt, IN-Other",'Covered Services'!B202&gt;0),'Covered Services'!B202,"")</f>
        <v/>
      </c>
      <c r="K198" s="76" t="str">
        <f>IF(J198="","",'Covered Services'!D202)</f>
        <v/>
      </c>
      <c r="L198" s="43" t="str">
        <f t="array" ref="L198">IF(COUNTIF($J$6:$J$207,"?*")&lt;ROW(J198)-5,"",INDEX(J:J,SMALL(IF(J$6:J$207&lt;&gt;"",ROW(J$6:J$207)),ROWS(J$6:J198))))</f>
        <v/>
      </c>
      <c r="M198" s="43" t="str">
        <f t="array" ref="M198">IF(COUNTIF($J$6:$J$207,"?*")&lt;ROW(K198)-5,"",INDEX(K:K,SMALL(IF(K$6:K$207&lt;&gt;"",ROW(K$6:K$207)),ROWS(K$6:K198))))</f>
        <v/>
      </c>
    </row>
    <row r="199" spans="10:13" x14ac:dyDescent="0.25">
      <c r="J199" s="9" t="str">
        <f>IF(AND('Covered Services'!Q203&lt;&gt;1,'Covered Services'!E203="OutPt, IN-Other",'Covered Services'!B203&gt;0),'Covered Services'!B203,"")</f>
        <v/>
      </c>
      <c r="K199" s="76" t="str">
        <f>IF(J199="","",'Covered Services'!D203)</f>
        <v/>
      </c>
      <c r="L199" s="43" t="str">
        <f t="array" ref="L199">IF(COUNTIF($J$6:$J$207,"?*")&lt;ROW(J199)-5,"",INDEX(J:J,SMALL(IF(J$6:J$207&lt;&gt;"",ROW(J$6:J$207)),ROWS(J$6:J199))))</f>
        <v/>
      </c>
      <c r="M199" s="43" t="str">
        <f t="array" ref="M199">IF(COUNTIF($J$6:$J$207,"?*")&lt;ROW(K199)-5,"",INDEX(K:K,SMALL(IF(K$6:K$207&lt;&gt;"",ROW(K$6:K$207)),ROWS(K$6:K199))))</f>
        <v/>
      </c>
    </row>
    <row r="200" spans="10:13" x14ac:dyDescent="0.25">
      <c r="J200" s="9" t="str">
        <f>IF(AND('Covered Services'!Q204&lt;&gt;1,'Covered Services'!E204="OutPt, IN-Other",'Covered Services'!B204&gt;0),'Covered Services'!B204,"")</f>
        <v/>
      </c>
      <c r="K200" s="76" t="str">
        <f>IF(J200="","",'Covered Services'!D204)</f>
        <v/>
      </c>
      <c r="L200" s="43" t="str">
        <f t="array" ref="L200">IF(COUNTIF($J$6:$J$207,"?*")&lt;ROW(J200)-5,"",INDEX(J:J,SMALL(IF(J$6:J$207&lt;&gt;"",ROW(J$6:J$207)),ROWS(J$6:J200))))</f>
        <v/>
      </c>
      <c r="M200" s="43" t="str">
        <f t="array" ref="M200">IF(COUNTIF($J$6:$J$207,"?*")&lt;ROW(K200)-5,"",INDEX(K:K,SMALL(IF(K$6:K$207&lt;&gt;"",ROW(K$6:K$207)),ROWS(K$6:K200))))</f>
        <v/>
      </c>
    </row>
    <row r="201" spans="10:13" x14ac:dyDescent="0.25">
      <c r="J201" s="9" t="str">
        <f>IF(AND('Covered Services'!Q205&lt;&gt;1,'Covered Services'!E205="OutPt, IN-Other",'Covered Services'!B205&gt;0),'Covered Services'!B205,"")</f>
        <v/>
      </c>
      <c r="K201" s="76" t="str">
        <f>IF(J201="","",'Covered Services'!D205)</f>
        <v/>
      </c>
      <c r="L201" s="43" t="str">
        <f t="array" ref="L201">IF(COUNTIF($J$6:$J$207,"?*")&lt;ROW(J201)-5,"",INDEX(J:J,SMALL(IF(J$6:J$207&lt;&gt;"",ROW(J$6:J$207)),ROWS(J$6:J201))))</f>
        <v/>
      </c>
      <c r="M201" s="43" t="str">
        <f t="array" ref="M201">IF(COUNTIF($J$6:$J$207,"?*")&lt;ROW(K201)-5,"",INDEX(K:K,SMALL(IF(K$6:K$207&lt;&gt;"",ROW(K$6:K$207)),ROWS(K$6:K201))))</f>
        <v/>
      </c>
    </row>
    <row r="202" spans="10:13" x14ac:dyDescent="0.25">
      <c r="J202" s="9" t="str">
        <f>IF(AND('Covered Services'!Q206&lt;&gt;1,'Covered Services'!E206="OutPt, IN-Other",'Covered Services'!B206&gt;0),'Covered Services'!B206,"")</f>
        <v/>
      </c>
      <c r="K202" s="76" t="str">
        <f>IF(J202="","",'Covered Services'!D206)</f>
        <v/>
      </c>
      <c r="L202" s="43" t="str">
        <f t="array" ref="L202">IF(COUNTIF($J$6:$J$207,"?*")&lt;ROW(J202)-5,"",INDEX(J:J,SMALL(IF(J$6:J$207&lt;&gt;"",ROW(J$6:J$207)),ROWS(J$6:J202))))</f>
        <v/>
      </c>
      <c r="M202" s="43" t="str">
        <f t="array" ref="M202">IF(COUNTIF($J$6:$J$207,"?*")&lt;ROW(K202)-5,"",INDEX(K:K,SMALL(IF(K$6:K$207&lt;&gt;"",ROW(K$6:K$207)),ROWS(K$6:K202))))</f>
        <v/>
      </c>
    </row>
    <row r="203" spans="10:13" x14ac:dyDescent="0.25">
      <c r="J203" s="9" t="str">
        <f>IF(AND('Covered Services'!Q207&lt;&gt;1,'Covered Services'!E207="OutPt, IN-Other",'Covered Services'!B207&gt;0),'Covered Services'!B207,"")</f>
        <v/>
      </c>
      <c r="K203" s="76" t="str">
        <f>IF(J203="","",'Covered Services'!D207)</f>
        <v/>
      </c>
      <c r="L203" s="43" t="str">
        <f t="array" ref="L203">IF(COUNTIF($J$6:$J$207,"?*")&lt;ROW(J203)-5,"",INDEX(J:J,SMALL(IF(J$6:J$207&lt;&gt;"",ROW(J$6:J$207)),ROWS(J$6:J203))))</f>
        <v/>
      </c>
      <c r="M203" s="43" t="str">
        <f t="array" ref="M203">IF(COUNTIF($J$6:$J$207,"?*")&lt;ROW(K203)-5,"",INDEX(K:K,SMALL(IF(K$6:K$207&lt;&gt;"",ROW(K$6:K$207)),ROWS(K$6:K203))))</f>
        <v/>
      </c>
    </row>
    <row r="204" spans="10:13" x14ac:dyDescent="0.25">
      <c r="J204" s="9" t="str">
        <f>IF(AND('Covered Services'!Q208&lt;&gt;1,'Covered Services'!E208="OutPt, IN-Other",'Covered Services'!B208&gt;0),'Covered Services'!B208,"")</f>
        <v/>
      </c>
      <c r="K204" s="76" t="str">
        <f>IF(J204="","",'Covered Services'!D208)</f>
        <v/>
      </c>
      <c r="L204" s="43" t="str">
        <f t="array" ref="L204">IF(COUNTIF($J$6:$J$207,"?*")&lt;ROW(J204)-5,"",INDEX(J:J,SMALL(IF(J$6:J$207&lt;&gt;"",ROW(J$6:J$207)),ROWS(J$6:J204))))</f>
        <v/>
      </c>
      <c r="M204" s="43" t="str">
        <f t="array" ref="M204">IF(COUNTIF($J$6:$J$207,"?*")&lt;ROW(K204)-5,"",INDEX(K:K,SMALL(IF(K$6:K$207&lt;&gt;"",ROW(K$6:K$207)),ROWS(K$6:K204))))</f>
        <v/>
      </c>
    </row>
    <row r="205" spans="10:13" x14ac:dyDescent="0.25">
      <c r="J205" s="9" t="str">
        <f>IF(AND('Covered Services'!Q209&lt;&gt;1,'Covered Services'!E209="OutPt, IN-Other",'Covered Services'!B209&gt;0),'Covered Services'!B209,"")</f>
        <v/>
      </c>
      <c r="K205" s="76" t="str">
        <f>IF(J205="","",'Covered Services'!D209)</f>
        <v/>
      </c>
      <c r="L205" s="43" t="str">
        <f t="array" ref="L205">IF(COUNTIF($J$6:$J$207,"?*")&lt;ROW(J205)-5,"",INDEX(J:J,SMALL(IF(J$6:J$207&lt;&gt;"",ROW(J$6:J$207)),ROWS(J$6:J205))))</f>
        <v/>
      </c>
      <c r="M205" s="43" t="str">
        <f t="array" ref="M205">IF(COUNTIF($J$6:$J$207,"?*")&lt;ROW(K205)-5,"",INDEX(K:K,SMALL(IF(K$6:K$207&lt;&gt;"",ROW(K$6:K$207)),ROWS(K$6:K205))))</f>
        <v/>
      </c>
    </row>
    <row r="206" spans="10:13" x14ac:dyDescent="0.25">
      <c r="J206" s="9" t="str">
        <f>IF(AND('Covered Services'!Q210&lt;&gt;1,'Covered Services'!E210="OutPt, IN-Other",'Covered Services'!B210&gt;0),'Covered Services'!B210,"")</f>
        <v/>
      </c>
      <c r="K206" s="76" t="str">
        <f>IF(J206="","",'Covered Services'!D210)</f>
        <v/>
      </c>
      <c r="L206" s="43" t="str">
        <f t="array" ref="L206">IF(COUNTIF($J$6:$J$207,"?*")&lt;ROW(J206)-5,"",INDEX(J:J,SMALL(IF(J$6:J$207&lt;&gt;"",ROW(J$6:J$207)),ROWS(J$6:J206))))</f>
        <v/>
      </c>
      <c r="M206" s="43" t="str">
        <f t="array" ref="M206">IF(COUNTIF($J$6:$J$207,"?*")&lt;ROW(K206)-5,"",INDEX(K:K,SMALL(IF(K$6:K$207&lt;&gt;"",ROW(K$6:K$207)),ROWS(K$6:K206))))</f>
        <v/>
      </c>
    </row>
    <row r="207" spans="10:13" x14ac:dyDescent="0.25">
      <c r="J207" s="9" t="str">
        <f>IF(AND('Covered Services'!Q211&lt;&gt;1,'Covered Services'!E211="OutPt, IN-Other",'Covered Services'!B211&gt;0),'Covered Services'!B211,"")</f>
        <v/>
      </c>
      <c r="K207" s="76" t="str">
        <f>IF(J207="","",'Covered Services'!D211)</f>
        <v/>
      </c>
      <c r="L207" s="43" t="str">
        <f t="array" ref="L207">IF(COUNTIF($J$6:$J$207,"?*")&lt;ROW(J207)-5,"",INDEX(J:J,SMALL(IF(J$6:J$207&lt;&gt;"",ROW(J$6:J$207)),ROWS(J$6:J207))))</f>
        <v/>
      </c>
      <c r="M207" s="43" t="str">
        <f t="array" ref="M207">IF(COUNTIF($J$6:$J$207,"?*")&lt;ROW(K207)-5,"",INDEX(K:K,SMALL(IF(K$6:K$207&lt;&gt;"",ROW(K$6:K$207)),ROWS(K$6:K207))))</f>
        <v/>
      </c>
    </row>
    <row r="208" spans="10:13" x14ac:dyDescent="0.25">
      <c r="L208" s="43"/>
    </row>
    <row r="209" spans="12:12" x14ac:dyDescent="0.25">
      <c r="L209" s="43"/>
    </row>
    <row r="210" spans="12:12" x14ac:dyDescent="0.25">
      <c r="L210" s="43"/>
    </row>
    <row r="211" spans="12:12" x14ac:dyDescent="0.25">
      <c r="L211" s="43"/>
    </row>
    <row r="212" spans="12:12" x14ac:dyDescent="0.25">
      <c r="L212" s="43"/>
    </row>
    <row r="213" spans="12:12" x14ac:dyDescent="0.25">
      <c r="L213" s="43"/>
    </row>
    <row r="214" spans="12:12" x14ac:dyDescent="0.25">
      <c r="L214" s="43"/>
    </row>
    <row r="215" spans="12:12" x14ac:dyDescent="0.25">
      <c r="L215" s="43"/>
    </row>
    <row r="216" spans="12:12" x14ac:dyDescent="0.25">
      <c r="L216" s="43"/>
    </row>
  </sheetData>
  <sheetProtection sheet="1" formatRows="0"/>
  <mergeCells count="2">
    <mergeCell ref="B1:H1"/>
    <mergeCell ref="B68:F68"/>
  </mergeCells>
  <conditionalFormatting sqref="B70:B75">
    <cfRule type="cellIs" dxfId="111" priority="29" operator="notBetween">
      <formula>0</formula>
      <formula>2000</formula>
    </cfRule>
  </conditionalFormatting>
  <conditionalFormatting sqref="B75">
    <cfRule type="containsErrors" dxfId="110" priority="28">
      <formula>ISERROR(B75)</formula>
    </cfRule>
  </conditionalFormatting>
  <conditionalFormatting sqref="B70:B74">
    <cfRule type="containsErrors" dxfId="109" priority="27">
      <formula>ISERROR(B70)</formula>
    </cfRule>
  </conditionalFormatting>
  <conditionalFormatting sqref="F70:F75">
    <cfRule type="containsText" dxfId="108" priority="26" operator="containsText" text="Predominant Level Met">
      <formula>NOT(ISERROR(SEARCH("Predominant Level Met",F70)))</formula>
    </cfRule>
  </conditionalFormatting>
  <conditionalFormatting sqref="G69">
    <cfRule type="containsText" dxfId="107" priority="24" operator="containsText" text="No such cost sharing shall be applied">
      <formula>NOT(ISERROR(SEARCH("No such cost sharing shall be applied",G69)))</formula>
    </cfRule>
    <cfRule type="cellIs" dxfId="106" priority="25" operator="notEqual">
      <formula>"No such cost sharing shall be applied"</formula>
    </cfRule>
  </conditionalFormatting>
  <conditionalFormatting sqref="B79:B84">
    <cfRule type="cellIs" dxfId="105" priority="22" operator="notBetween">
      <formula>0</formula>
      <formula>2000</formula>
    </cfRule>
  </conditionalFormatting>
  <conditionalFormatting sqref="B79:B84">
    <cfRule type="containsErrors" dxfId="104" priority="21">
      <formula>ISERROR(B79)</formula>
    </cfRule>
  </conditionalFormatting>
  <conditionalFormatting sqref="F80:F84">
    <cfRule type="containsText" dxfId="103" priority="20" operator="containsText" text="Predominant Level Met">
      <formula>NOT(ISERROR(SEARCH("Predominant Level Met",F80)))</formula>
    </cfRule>
  </conditionalFormatting>
  <conditionalFormatting sqref="G78">
    <cfRule type="containsText" dxfId="102" priority="18" operator="containsText" text="No such cost sharing shall be applied">
      <formula>NOT(ISERROR(SEARCH("No such cost sharing shall be applied",G78)))</formula>
    </cfRule>
    <cfRule type="cellIs" dxfId="101" priority="19" operator="notEqual">
      <formula>"No such cost sharing shall be applied"</formula>
    </cfRule>
  </conditionalFormatting>
  <conditionalFormatting sqref="B88">
    <cfRule type="cellIs" dxfId="100" priority="17" operator="notBetween">
      <formula>0</formula>
      <formula>2000</formula>
    </cfRule>
  </conditionalFormatting>
  <conditionalFormatting sqref="B88">
    <cfRule type="containsErrors" dxfId="99" priority="16">
      <formula>ISERROR(B88)</formula>
    </cfRule>
  </conditionalFormatting>
  <conditionalFormatting sqref="B89:B93">
    <cfRule type="cellIs" dxfId="98" priority="15" operator="notBetween">
      <formula>0</formula>
      <formula>2000</formula>
    </cfRule>
  </conditionalFormatting>
  <conditionalFormatting sqref="B89:B93">
    <cfRule type="containsErrors" dxfId="97" priority="14">
      <formula>ISERROR(B89)</formula>
    </cfRule>
  </conditionalFormatting>
  <conditionalFormatting sqref="F89:F93">
    <cfRule type="containsText" dxfId="96" priority="13" operator="containsText" text="Predominant Level Met">
      <formula>NOT(ISERROR(SEARCH("Predominant Level Met",F89)))</formula>
    </cfRule>
  </conditionalFormatting>
  <conditionalFormatting sqref="G87">
    <cfRule type="containsText" dxfId="95" priority="12" operator="containsText" text="No such limits shall be applied">
      <formula>NOT(ISERROR(SEARCH("No such limits shall be applied",G87)))</formula>
    </cfRule>
  </conditionalFormatting>
  <conditionalFormatting sqref="F79">
    <cfRule type="containsText" dxfId="94" priority="11" operator="containsText" text="Predominant Level Met">
      <formula>NOT(ISERROR(SEARCH("Predominant Level Met",F79)))</formula>
    </cfRule>
  </conditionalFormatting>
  <conditionalFormatting sqref="F88">
    <cfRule type="containsText" dxfId="93" priority="10" operator="containsText" text="Predominant Level Met">
      <formula>NOT(ISERROR(SEARCH("Predominant Level Met",F88)))</formula>
    </cfRule>
  </conditionalFormatting>
  <conditionalFormatting sqref="B97:B102">
    <cfRule type="cellIs" dxfId="92" priority="9" operator="notBetween">
      <formula>0</formula>
      <formula>2000</formula>
    </cfRule>
  </conditionalFormatting>
  <conditionalFormatting sqref="B97:B102">
    <cfRule type="containsErrors" dxfId="91" priority="8">
      <formula>ISERROR(B97)</formula>
    </cfRule>
  </conditionalFormatting>
  <conditionalFormatting sqref="F98:F102">
    <cfRule type="containsText" dxfId="90" priority="7" operator="containsText" text="Predominant Level Met">
      <formula>NOT(ISERROR(SEARCH("Predominant Level Met",F98)))</formula>
    </cfRule>
  </conditionalFormatting>
  <conditionalFormatting sqref="F97">
    <cfRule type="containsText" dxfId="89" priority="6" operator="containsText" text="Predominant Level Met">
      <formula>NOT(ISERROR(SEARCH("Predominant Level Met",F97)))</formula>
    </cfRule>
  </conditionalFormatting>
  <conditionalFormatting sqref="G96">
    <cfRule type="containsText" dxfId="88" priority="5" operator="containsText" text="No such limits shall be applied">
      <formula>NOT(ISERROR(SEARCH("No such limits shall be applied",G96)))</formula>
    </cfRule>
  </conditionalFormatting>
  <conditionalFormatting sqref="D67:H67">
    <cfRule type="containsText" dxfId="87" priority="4" operator="containsText" text="Threshold Not Met">
      <formula>NOT(ISERROR(SEARCH("Threshold Not Met",D67)))</formula>
    </cfRule>
  </conditionalFormatting>
  <conditionalFormatting sqref="D67:H67">
    <cfRule type="cellIs" dxfId="86" priority="3" operator="equal">
      <formula>"Threshold Met"</formula>
    </cfRule>
  </conditionalFormatting>
  <conditionalFormatting sqref="E67:H67">
    <cfRule type="cellIs" dxfId="85" priority="2" operator="equal">
      <formula>"Threshold Met"</formula>
    </cfRule>
  </conditionalFormatting>
  <conditionalFormatting sqref="D67:H67">
    <cfRule type="cellIs" dxfId="84" priority="1" operator="equal">
      <formula>"Threshold Met"</formula>
    </cfRule>
  </conditionalFormatting>
  <dataValidations count="1">
    <dataValidation type="list" allowBlank="1" showInputMessage="1" showErrorMessage="1" sqref="F6:F62" xr:uid="{00000000-0002-0000-0700-000000000000}">
      <formula1>"Y, N"</formula1>
    </dataValidation>
  </dataValidations>
  <pageMargins left="0.7" right="0.7" top="0.75" bottom="0.75" header="0.3" footer="0.3"/>
  <pageSetup paperSize="5" scale="22" fitToWidth="0" orientation="landscape" r:id="rId1"/>
  <headerFooter>
    <oddFooter>&amp;C&amp;1#&amp;"Calibri"&amp;10&amp;K000000Confidential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>
    <pageSetUpPr fitToPage="1"/>
  </sheetPr>
  <dimension ref="B1:M216"/>
  <sheetViews>
    <sheetView workbookViewId="0">
      <selection activeCell="D6" sqref="D6"/>
    </sheetView>
  </sheetViews>
  <sheetFormatPr defaultRowHeight="15" x14ac:dyDescent="0.25"/>
  <cols>
    <col min="1" max="1" width="3" style="9" customWidth="1"/>
    <col min="2" max="2" width="53.28515625" style="9" customWidth="1"/>
    <col min="3" max="3" width="36.140625" style="9" customWidth="1"/>
    <col min="4" max="4" width="36.28515625" style="9" customWidth="1"/>
    <col min="5" max="5" width="40.42578125" style="9" customWidth="1"/>
    <col min="6" max="6" width="36.28515625" style="9" customWidth="1"/>
    <col min="7" max="7" width="33.7109375" style="9" customWidth="1"/>
    <col min="8" max="8" width="33" style="9" customWidth="1"/>
    <col min="9" max="9" width="9.140625" style="9"/>
    <col min="10" max="10" width="27" style="9" hidden="1" customWidth="1"/>
    <col min="11" max="11" width="14.85546875" style="76" hidden="1" customWidth="1"/>
    <col min="12" max="12" width="25.140625" style="9" hidden="1" customWidth="1"/>
    <col min="13" max="13" width="0" style="9" hidden="1" customWidth="1"/>
    <col min="14" max="16384" width="9.140625" style="9"/>
  </cols>
  <sheetData>
    <row r="1" spans="2:13" ht="71.25" customHeight="1" x14ac:dyDescent="0.25">
      <c r="B1" s="135" t="s">
        <v>16</v>
      </c>
      <c r="C1" s="136"/>
      <c r="D1" s="136"/>
      <c r="E1" s="136"/>
      <c r="F1" s="136"/>
      <c r="G1" s="136"/>
      <c r="H1" s="137"/>
    </row>
    <row r="2" spans="2:13" ht="62.25" customHeight="1" thickBot="1" x14ac:dyDescent="0.3">
      <c r="B2" s="77" t="str">
        <f>"Plan: "&amp;'Covered Services'!C3</f>
        <v xml:space="preserve">Plan: </v>
      </c>
      <c r="C2" s="4"/>
      <c r="D2" s="11"/>
      <c r="E2" s="11"/>
      <c r="F2" s="86" t="str">
        <f>"Plan Year: "&amp;'Covered Services'!C4</f>
        <v xml:space="preserve">Plan Year: </v>
      </c>
      <c r="G2" s="11"/>
      <c r="H2" s="12"/>
    </row>
    <row r="3" spans="2:13" ht="15.75" thickBot="1" x14ac:dyDescent="0.3">
      <c r="B3" s="41" t="s">
        <v>87</v>
      </c>
      <c r="C3" s="5" t="s">
        <v>9</v>
      </c>
      <c r="D3" s="5" t="s">
        <v>10</v>
      </c>
      <c r="E3" s="5" t="s">
        <v>11</v>
      </c>
      <c r="F3" s="5" t="s">
        <v>12</v>
      </c>
      <c r="G3" s="5" t="s">
        <v>14</v>
      </c>
      <c r="H3" s="6" t="s">
        <v>15</v>
      </c>
    </row>
    <row r="4" spans="2:13" x14ac:dyDescent="0.25">
      <c r="B4" s="42" t="str">
        <f ca="1">MID(CELL("filename",A1),FIND("]",CELL("filename",A1))+1,255)</f>
        <v>OPTION-OUTPATIENT, OON, OFFICE</v>
      </c>
      <c r="C4" s="2" t="s">
        <v>13</v>
      </c>
      <c r="D4" s="2" t="s">
        <v>0</v>
      </c>
      <c r="E4" s="2" t="s">
        <v>1</v>
      </c>
      <c r="F4" s="2" t="s">
        <v>2</v>
      </c>
      <c r="G4" s="2" t="s">
        <v>5</v>
      </c>
      <c r="H4" s="2" t="s">
        <v>6</v>
      </c>
    </row>
    <row r="5" spans="2:13" ht="103.5" customHeight="1" thickBot="1" x14ac:dyDescent="0.3">
      <c r="B5" s="88" t="s">
        <v>86</v>
      </c>
      <c r="C5" s="3" t="s">
        <v>4</v>
      </c>
      <c r="D5" s="3" t="s">
        <v>81</v>
      </c>
      <c r="E5" s="3" t="s">
        <v>47</v>
      </c>
      <c r="F5" s="3" t="s">
        <v>3</v>
      </c>
      <c r="G5" s="3" t="s">
        <v>7</v>
      </c>
      <c r="H5" s="3" t="s">
        <v>8</v>
      </c>
      <c r="J5" s="87" t="s">
        <v>82</v>
      </c>
      <c r="L5" s="87" t="s">
        <v>83</v>
      </c>
    </row>
    <row r="6" spans="2:13" x14ac:dyDescent="0.25">
      <c r="B6" s="125" t="str">
        <f>L6</f>
        <v/>
      </c>
      <c r="C6" s="123" t="str">
        <f>M6</f>
        <v/>
      </c>
      <c r="D6" s="34"/>
      <c r="E6" s="35"/>
      <c r="F6" s="36"/>
      <c r="G6" s="36"/>
      <c r="H6" s="37"/>
      <c r="J6" s="9" t="str">
        <f>IF(AND('Covered Services'!Q10&lt;&gt;1,'Covered Services'!E10="OutPt, OON-Office",'Covered Services'!B10&gt;0),'Covered Services'!B10,"")</f>
        <v/>
      </c>
      <c r="K6" s="76" t="str">
        <f>IF(J6="","",'Covered Services'!D10)</f>
        <v/>
      </c>
      <c r="L6" s="43" t="str">
        <f t="array" ref="L6">IF(COUNTIF($J$6:$J$207,"?*")&lt;ROW(J6)-5,"",INDEX(J:J,SMALL(IF(J$6:J$207&lt;&gt;"",ROW(J$6:J$207)),ROWS(J$6:J6))))</f>
        <v/>
      </c>
      <c r="M6" s="43" t="str">
        <f t="array" ref="M6">IF(COUNTIF($J$6:$J$207,"?*")&lt;ROW(K6)-5,"",INDEX(K:K,SMALL(IF(K$6:K$207&lt;&gt;"",ROW(K$6:K$207)),ROWS(K$6:K6))))</f>
        <v/>
      </c>
    </row>
    <row r="7" spans="2:13" x14ac:dyDescent="0.25">
      <c r="B7" s="79" t="str">
        <f t="shared" ref="B7:C26" si="0">L7</f>
        <v/>
      </c>
      <c r="C7" s="123" t="str">
        <f t="shared" si="0"/>
        <v/>
      </c>
      <c r="D7" s="38"/>
      <c r="E7" s="35"/>
      <c r="F7" s="39"/>
      <c r="G7" s="39"/>
      <c r="H7" s="40"/>
      <c r="J7" s="9" t="str">
        <f>IF(AND('Covered Services'!Q11&lt;&gt;1,'Covered Services'!E11="OutPt, OON-Office",'Covered Services'!B11&gt;0),'Covered Services'!B11,"")</f>
        <v/>
      </c>
      <c r="K7" s="76" t="str">
        <f>IF(J7="","",'Covered Services'!D11)</f>
        <v/>
      </c>
      <c r="L7" s="43" t="str">
        <f t="array" ref="L7">IF(COUNTIF($J$6:$J$207,"?*")&lt;ROW(J7)-5,"",INDEX(J:J,SMALL(IF(J$6:J$207&lt;&gt;"",ROW(J$6:J$207)),ROWS(J$6:J7))))</f>
        <v/>
      </c>
      <c r="M7" s="43" t="str">
        <f t="array" ref="M7">IF(COUNTIF($J$6:$J$207,"?*")&lt;ROW(K7)-5,"",INDEX(K:K,SMALL(IF(K$6:K$207&lt;&gt;"",ROW(K$6:K$207)),ROWS(K$6:K7))))</f>
        <v/>
      </c>
    </row>
    <row r="8" spans="2:13" x14ac:dyDescent="0.25">
      <c r="B8" s="79" t="str">
        <f t="shared" si="0"/>
        <v/>
      </c>
      <c r="C8" s="123" t="str">
        <f t="shared" si="0"/>
        <v/>
      </c>
      <c r="D8" s="38"/>
      <c r="E8" s="35"/>
      <c r="F8" s="39"/>
      <c r="G8" s="39"/>
      <c r="H8" s="40"/>
      <c r="J8" s="9" t="str">
        <f>IF(AND('Covered Services'!Q12&lt;&gt;1,'Covered Services'!E12="OutPt, OON-Office",'Covered Services'!B12&gt;0),'Covered Services'!B12,"")</f>
        <v/>
      </c>
      <c r="K8" s="76" t="str">
        <f>IF(J8="","",'Covered Services'!D12)</f>
        <v/>
      </c>
      <c r="L8" s="43" t="str">
        <f t="array" ref="L8">IF(COUNTIF($J$6:$J$207,"?*")&lt;ROW(J8)-5,"",INDEX(J:J,SMALL(IF(J$6:J$207&lt;&gt;"",ROW(J$6:J$207)),ROWS(J$6:J8))))</f>
        <v/>
      </c>
      <c r="M8" s="43" t="str">
        <f t="array" ref="M8">IF(COUNTIF($J$6:$J$207,"?*")&lt;ROW(K8)-5,"",INDEX(K:K,SMALL(IF(K$6:K$207&lt;&gt;"",ROW(K$6:K$207)),ROWS(K$6:K8))))</f>
        <v/>
      </c>
    </row>
    <row r="9" spans="2:13" x14ac:dyDescent="0.25">
      <c r="B9" s="79" t="str">
        <f t="shared" si="0"/>
        <v/>
      </c>
      <c r="C9" s="123" t="str">
        <f t="shared" si="0"/>
        <v/>
      </c>
      <c r="D9" s="38"/>
      <c r="E9" s="35"/>
      <c r="F9" s="39"/>
      <c r="G9" s="39"/>
      <c r="H9" s="40"/>
      <c r="J9" s="9" t="str">
        <f>IF(AND('Covered Services'!Q13&lt;&gt;1,'Covered Services'!E13="OutPt, OON-Office",'Covered Services'!B13&gt;0),'Covered Services'!B13,"")</f>
        <v/>
      </c>
      <c r="K9" s="76" t="str">
        <f>IF(J9="","",'Covered Services'!D13)</f>
        <v/>
      </c>
      <c r="L9" s="43" t="str">
        <f t="array" ref="L9">IF(COUNTIF($J$6:$J$207,"?*")&lt;ROW(J9)-5,"",INDEX(J:J,SMALL(IF(J$6:J$207&lt;&gt;"",ROW(J$6:J$207)),ROWS(J$6:J9))))</f>
        <v/>
      </c>
      <c r="M9" s="43" t="str">
        <f t="array" ref="M9">IF(COUNTIF($J$6:$J$207,"?*")&lt;ROW(K9)-5,"",INDEX(K:K,SMALL(IF(K$6:K$207&lt;&gt;"",ROW(K$6:K$207)),ROWS(K$6:K9))))</f>
        <v/>
      </c>
    </row>
    <row r="10" spans="2:13" x14ac:dyDescent="0.25">
      <c r="B10" s="79" t="str">
        <f t="shared" si="0"/>
        <v/>
      </c>
      <c r="C10" s="123" t="str">
        <f t="shared" si="0"/>
        <v/>
      </c>
      <c r="D10" s="38"/>
      <c r="E10" s="35"/>
      <c r="F10" s="39"/>
      <c r="G10" s="39"/>
      <c r="H10" s="40"/>
      <c r="J10" s="9" t="str">
        <f>IF(AND('Covered Services'!Q14&lt;&gt;1,'Covered Services'!E14="OutPt, OON-Office",'Covered Services'!B14&gt;0),'Covered Services'!B14,"")</f>
        <v/>
      </c>
      <c r="K10" s="76" t="str">
        <f>IF(J10="","",'Covered Services'!D14)</f>
        <v/>
      </c>
      <c r="L10" s="43" t="str">
        <f t="array" ref="L10">IF(COUNTIF($J$6:$J$207,"?*")&lt;ROW(J10)-5,"",INDEX(J:J,SMALL(IF(J$6:J$207&lt;&gt;"",ROW(J$6:J$207)),ROWS(J$6:J10))))</f>
        <v/>
      </c>
      <c r="M10" s="43" t="str">
        <f t="array" ref="M10">IF(COUNTIF($J$6:$J$207,"?*")&lt;ROW(K10)-5,"",INDEX(K:K,SMALL(IF(K$6:K$207&lt;&gt;"",ROW(K$6:K$207)),ROWS(K$6:K10))))</f>
        <v/>
      </c>
    </row>
    <row r="11" spans="2:13" x14ac:dyDescent="0.25">
      <c r="B11" s="79" t="str">
        <f t="shared" si="0"/>
        <v/>
      </c>
      <c r="C11" s="123" t="str">
        <f t="shared" si="0"/>
        <v/>
      </c>
      <c r="D11" s="38"/>
      <c r="E11" s="35"/>
      <c r="F11" s="39"/>
      <c r="G11" s="39"/>
      <c r="H11" s="40"/>
      <c r="J11" s="9" t="str">
        <f>IF(AND('Covered Services'!Q15&lt;&gt;1,'Covered Services'!E15="OutPt, OON-Office",'Covered Services'!B15&gt;0),'Covered Services'!B15,"")</f>
        <v/>
      </c>
      <c r="K11" s="76" t="str">
        <f>IF(J11="","",'Covered Services'!D15)</f>
        <v/>
      </c>
      <c r="L11" s="43" t="str">
        <f t="array" ref="L11">IF(COUNTIF($J$6:$J$207,"?*")&lt;ROW(J11)-5,"",INDEX(J:J,SMALL(IF(J$6:J$207&lt;&gt;"",ROW(J$6:J$207)),ROWS(J$6:J11))))</f>
        <v/>
      </c>
      <c r="M11" s="43" t="str">
        <f t="array" ref="M11">IF(COUNTIF($J$6:$J$207,"?*")&lt;ROW(K11)-5,"",INDEX(K:K,SMALL(IF(K$6:K$207&lt;&gt;"",ROW(K$6:K$207)),ROWS(K$6:K11))))</f>
        <v/>
      </c>
    </row>
    <row r="12" spans="2:13" x14ac:dyDescent="0.25">
      <c r="B12" s="79" t="str">
        <f t="shared" si="0"/>
        <v/>
      </c>
      <c r="C12" s="123" t="str">
        <f t="shared" si="0"/>
        <v/>
      </c>
      <c r="D12" s="38"/>
      <c r="E12" s="35"/>
      <c r="F12" s="39"/>
      <c r="G12" s="39"/>
      <c r="H12" s="40"/>
      <c r="J12" s="9" t="str">
        <f>IF(AND('Covered Services'!Q16&lt;&gt;1,'Covered Services'!E16="OutPt, OON-Office",'Covered Services'!B16&gt;0),'Covered Services'!B16,"")</f>
        <v/>
      </c>
      <c r="K12" s="76" t="str">
        <f>IF(J12="","",'Covered Services'!D16)</f>
        <v/>
      </c>
      <c r="L12" s="43" t="str">
        <f t="array" ref="L12">IF(COUNTIF($J$6:$J$207,"?*")&lt;ROW(J12)-5,"",INDEX(J:J,SMALL(IF(J$6:J$207&lt;&gt;"",ROW(J$6:J$207)),ROWS(J$6:J12))))</f>
        <v/>
      </c>
      <c r="M12" s="43" t="str">
        <f t="array" ref="M12">IF(COUNTIF($J$6:$J$207,"?*")&lt;ROW(K12)-5,"",INDEX(K:K,SMALL(IF(K$6:K$207&lt;&gt;"",ROW(K$6:K$207)),ROWS(K$6:K12))))</f>
        <v/>
      </c>
    </row>
    <row r="13" spans="2:13" x14ac:dyDescent="0.25">
      <c r="B13" s="79" t="str">
        <f t="shared" si="0"/>
        <v/>
      </c>
      <c r="C13" s="123" t="str">
        <f t="shared" si="0"/>
        <v/>
      </c>
      <c r="D13" s="38"/>
      <c r="E13" s="35"/>
      <c r="F13" s="39"/>
      <c r="G13" s="39"/>
      <c r="H13" s="40"/>
      <c r="J13" s="9" t="str">
        <f>IF(AND('Covered Services'!Q17&lt;&gt;1,'Covered Services'!E17="OutPt, OON-Office",'Covered Services'!B17&gt;0),'Covered Services'!B17,"")</f>
        <v/>
      </c>
      <c r="K13" s="76" t="str">
        <f>IF(J13="","",'Covered Services'!D17)</f>
        <v/>
      </c>
      <c r="L13" s="43" t="str">
        <f t="array" ref="L13">IF(COUNTIF($J$6:$J$207,"?*")&lt;ROW(J13)-5,"",INDEX(J:J,SMALL(IF(J$6:J$207&lt;&gt;"",ROW(J$6:J$207)),ROWS(J$6:J13))))</f>
        <v/>
      </c>
      <c r="M13" s="43" t="str">
        <f t="array" ref="M13">IF(COUNTIF($J$6:$J$207,"?*")&lt;ROW(K13)-5,"",INDEX(K:K,SMALL(IF(K$6:K$207&lt;&gt;"",ROW(K$6:K$207)),ROWS(K$6:K13))))</f>
        <v/>
      </c>
    </row>
    <row r="14" spans="2:13" x14ac:dyDescent="0.25">
      <c r="B14" s="79" t="str">
        <f t="shared" si="0"/>
        <v/>
      </c>
      <c r="C14" s="123" t="str">
        <f t="shared" si="0"/>
        <v/>
      </c>
      <c r="D14" s="38"/>
      <c r="E14" s="35"/>
      <c r="F14" s="39"/>
      <c r="G14" s="39"/>
      <c r="H14" s="40"/>
      <c r="J14" s="9" t="str">
        <f>IF(AND('Covered Services'!Q18&lt;&gt;1,'Covered Services'!E18="OutPt, OON-Office",'Covered Services'!B18&gt;0),'Covered Services'!B18,"")</f>
        <v/>
      </c>
      <c r="K14" s="76" t="str">
        <f>IF(J14="","",'Covered Services'!D18)</f>
        <v/>
      </c>
      <c r="L14" s="43" t="str">
        <f t="array" ref="L14">IF(COUNTIF($J$6:$J$207,"?*")&lt;ROW(J14)-5,"",INDEX(J:J,SMALL(IF(J$6:J$207&lt;&gt;"",ROW(J$6:J$207)),ROWS(J$6:J14))))</f>
        <v/>
      </c>
      <c r="M14" s="43" t="str">
        <f t="array" ref="M14">IF(COUNTIF($J$6:$J$207,"?*")&lt;ROW(K14)-5,"",INDEX(K:K,SMALL(IF(K$6:K$207&lt;&gt;"",ROW(K$6:K$207)),ROWS(K$6:K14))))</f>
        <v/>
      </c>
    </row>
    <row r="15" spans="2:13" x14ac:dyDescent="0.25">
      <c r="B15" s="79" t="str">
        <f t="shared" si="0"/>
        <v/>
      </c>
      <c r="C15" s="123" t="str">
        <f t="shared" si="0"/>
        <v/>
      </c>
      <c r="D15" s="38"/>
      <c r="E15" s="35"/>
      <c r="F15" s="39"/>
      <c r="G15" s="39"/>
      <c r="H15" s="40"/>
      <c r="J15" s="9" t="str">
        <f>IF(AND('Covered Services'!Q19&lt;&gt;1,'Covered Services'!E19="OutPt, OON-Office",'Covered Services'!B19&gt;0),'Covered Services'!B19,"")</f>
        <v/>
      </c>
      <c r="K15" s="76" t="str">
        <f>IF(J15="","",'Covered Services'!D19)</f>
        <v/>
      </c>
      <c r="L15" s="43" t="str">
        <f t="array" ref="L15">IF(COUNTIF($J$6:$J$207,"?*")&lt;ROW(J15)-5,"",INDEX(J:J,SMALL(IF(J$6:J$207&lt;&gt;"",ROW(J$6:J$207)),ROWS(J$6:J15))))</f>
        <v/>
      </c>
      <c r="M15" s="43" t="str">
        <f t="array" ref="M15">IF(COUNTIF($J$6:$J$207,"?*")&lt;ROW(K15)-5,"",INDEX(K:K,SMALL(IF(K$6:K$207&lt;&gt;"",ROW(K$6:K$207)),ROWS(K$6:K15))))</f>
        <v/>
      </c>
    </row>
    <row r="16" spans="2:13" x14ac:dyDescent="0.25">
      <c r="B16" s="79" t="str">
        <f t="shared" si="0"/>
        <v/>
      </c>
      <c r="C16" s="123" t="str">
        <f t="shared" si="0"/>
        <v/>
      </c>
      <c r="D16" s="38"/>
      <c r="E16" s="35"/>
      <c r="F16" s="39"/>
      <c r="G16" s="39"/>
      <c r="H16" s="40"/>
      <c r="J16" s="9" t="str">
        <f>IF(AND('Covered Services'!Q20&lt;&gt;1,'Covered Services'!E20="OutPt, OON-Office",'Covered Services'!B20&gt;0),'Covered Services'!B20,"")</f>
        <v/>
      </c>
      <c r="K16" s="76" t="str">
        <f>IF(J16="","",'Covered Services'!D20)</f>
        <v/>
      </c>
      <c r="L16" s="43" t="str">
        <f t="array" ref="L16">IF(COUNTIF($J$6:$J$207,"?*")&lt;ROW(J16)-5,"",INDEX(J:J,SMALL(IF(J$6:J$207&lt;&gt;"",ROW(J$6:J$207)),ROWS(J$6:J16))))</f>
        <v/>
      </c>
      <c r="M16" s="43" t="str">
        <f t="array" ref="M16">IF(COUNTIF($J$6:$J$207,"?*")&lt;ROW(K16)-5,"",INDEX(K:K,SMALL(IF(K$6:K$207&lt;&gt;"",ROW(K$6:K$207)),ROWS(K$6:K16))))</f>
        <v/>
      </c>
    </row>
    <row r="17" spans="2:13" x14ac:dyDescent="0.25">
      <c r="B17" s="79" t="str">
        <f t="shared" si="0"/>
        <v/>
      </c>
      <c r="C17" s="123" t="str">
        <f t="shared" si="0"/>
        <v/>
      </c>
      <c r="D17" s="38"/>
      <c r="E17" s="35"/>
      <c r="F17" s="39"/>
      <c r="G17" s="39"/>
      <c r="H17" s="40"/>
      <c r="J17" s="9" t="str">
        <f>IF(AND('Covered Services'!Q21&lt;&gt;1,'Covered Services'!E21="OutPt, OON-Office",'Covered Services'!B21&gt;0),'Covered Services'!B21,"")</f>
        <v/>
      </c>
      <c r="K17" s="76" t="str">
        <f>IF(J17="","",'Covered Services'!D21)</f>
        <v/>
      </c>
      <c r="L17" s="43" t="str">
        <f t="array" ref="L17">IF(COUNTIF($J$6:$J$207,"?*")&lt;ROW(J17)-5,"",INDEX(J:J,SMALL(IF(J$6:J$207&lt;&gt;"",ROW(J$6:J$207)),ROWS(J$6:J17))))</f>
        <v/>
      </c>
      <c r="M17" s="43" t="str">
        <f t="array" ref="M17">IF(COUNTIF($J$6:$J$207,"?*")&lt;ROW(K17)-5,"",INDEX(K:K,SMALL(IF(K$6:K$207&lt;&gt;"",ROW(K$6:K$207)),ROWS(K$6:K17))))</f>
        <v/>
      </c>
    </row>
    <row r="18" spans="2:13" x14ac:dyDescent="0.25">
      <c r="B18" s="79" t="str">
        <f t="shared" si="0"/>
        <v/>
      </c>
      <c r="C18" s="123" t="str">
        <f t="shared" si="0"/>
        <v/>
      </c>
      <c r="D18" s="38"/>
      <c r="E18" s="35"/>
      <c r="F18" s="39"/>
      <c r="G18" s="39"/>
      <c r="H18" s="40"/>
      <c r="J18" s="9" t="str">
        <f>IF(AND('Covered Services'!Q22&lt;&gt;1,'Covered Services'!E22="OutPt, OON-Office",'Covered Services'!B22&gt;0),'Covered Services'!B22,"")</f>
        <v/>
      </c>
      <c r="K18" s="76" t="str">
        <f>IF(J18="","",'Covered Services'!D22)</f>
        <v/>
      </c>
      <c r="L18" s="43" t="str">
        <f t="array" ref="L18">IF(COUNTIF($J$6:$J$207,"?*")&lt;ROW(J18)-5,"",INDEX(J:J,SMALL(IF(J$6:J$207&lt;&gt;"",ROW(J$6:J$207)),ROWS(J$6:J18))))</f>
        <v/>
      </c>
      <c r="M18" s="43" t="str">
        <f t="array" ref="M18">IF(COUNTIF($J$6:$J$207,"?*")&lt;ROW(K18)-5,"",INDEX(K:K,SMALL(IF(K$6:K$207&lt;&gt;"",ROW(K$6:K$207)),ROWS(K$6:K18))))</f>
        <v/>
      </c>
    </row>
    <row r="19" spans="2:13" x14ac:dyDescent="0.25">
      <c r="B19" s="79" t="str">
        <f t="shared" si="0"/>
        <v/>
      </c>
      <c r="C19" s="123" t="str">
        <f t="shared" si="0"/>
        <v/>
      </c>
      <c r="D19" s="38"/>
      <c r="E19" s="35"/>
      <c r="F19" s="39"/>
      <c r="G19" s="39"/>
      <c r="H19" s="40"/>
      <c r="J19" s="9" t="str">
        <f>IF(AND('Covered Services'!Q23&lt;&gt;1,'Covered Services'!E23="OutPt, OON-Office",'Covered Services'!B23&gt;0),'Covered Services'!B23,"")</f>
        <v/>
      </c>
      <c r="K19" s="76" t="str">
        <f>IF(J19="","",'Covered Services'!D23)</f>
        <v/>
      </c>
      <c r="L19" s="43" t="str">
        <f t="array" ref="L19">IF(COUNTIF($J$6:$J$207,"?*")&lt;ROW(J19)-5,"",INDEX(J:J,SMALL(IF(J$6:J$207&lt;&gt;"",ROW(J$6:J$207)),ROWS(J$6:J19))))</f>
        <v/>
      </c>
      <c r="M19" s="43" t="str">
        <f t="array" ref="M19">IF(COUNTIF($J$6:$J$207,"?*")&lt;ROW(K19)-5,"",INDEX(K:K,SMALL(IF(K$6:K$207&lt;&gt;"",ROW(K$6:K$207)),ROWS(K$6:K19))))</f>
        <v/>
      </c>
    </row>
    <row r="20" spans="2:13" x14ac:dyDescent="0.25">
      <c r="B20" s="79" t="str">
        <f t="shared" si="0"/>
        <v/>
      </c>
      <c r="C20" s="123" t="str">
        <f t="shared" si="0"/>
        <v/>
      </c>
      <c r="D20" s="38"/>
      <c r="E20" s="35"/>
      <c r="F20" s="39"/>
      <c r="G20" s="39"/>
      <c r="H20" s="40"/>
      <c r="J20" s="9" t="str">
        <f>IF(AND('Covered Services'!Q24&lt;&gt;1,'Covered Services'!E24="OutPt, OON-Office",'Covered Services'!B24&gt;0),'Covered Services'!B24,"")</f>
        <v/>
      </c>
      <c r="K20" s="76" t="str">
        <f>IF(J20="","",'Covered Services'!D24)</f>
        <v/>
      </c>
      <c r="L20" s="43" t="str">
        <f t="array" ref="L20">IF(COUNTIF($J$6:$J$207,"?*")&lt;ROW(J20)-5,"",INDEX(J:J,SMALL(IF(J$6:J$207&lt;&gt;"",ROW(J$6:J$207)),ROWS(J$6:J20))))</f>
        <v/>
      </c>
      <c r="M20" s="43" t="str">
        <f t="array" ref="M20">IF(COUNTIF($J$6:$J$207,"?*")&lt;ROW(K20)-5,"",INDEX(K:K,SMALL(IF(K$6:K$207&lt;&gt;"",ROW(K$6:K$207)),ROWS(K$6:K20))))</f>
        <v/>
      </c>
    </row>
    <row r="21" spans="2:13" x14ac:dyDescent="0.25">
      <c r="B21" s="79" t="str">
        <f t="shared" si="0"/>
        <v/>
      </c>
      <c r="C21" s="123" t="str">
        <f t="shared" si="0"/>
        <v/>
      </c>
      <c r="D21" s="38"/>
      <c r="E21" s="35"/>
      <c r="F21" s="39"/>
      <c r="G21" s="39"/>
      <c r="H21" s="40"/>
      <c r="J21" s="9" t="str">
        <f>IF(AND('Covered Services'!Q25&lt;&gt;1,'Covered Services'!E25="OutPt, OON-Office",'Covered Services'!B25&gt;0),'Covered Services'!B25,"")</f>
        <v/>
      </c>
      <c r="K21" s="76" t="str">
        <f>IF(J21="","",'Covered Services'!D25)</f>
        <v/>
      </c>
      <c r="L21" s="43" t="str">
        <f t="array" ref="L21">IF(COUNTIF($J$6:$J$207,"?*")&lt;ROW(J21)-5,"",INDEX(J:J,SMALL(IF(J$6:J$207&lt;&gt;"",ROW(J$6:J$207)),ROWS(J$6:J21))))</f>
        <v/>
      </c>
      <c r="M21" s="43" t="str">
        <f t="array" ref="M21">IF(COUNTIF($J$6:$J$207,"?*")&lt;ROW(K21)-5,"",INDEX(K:K,SMALL(IF(K$6:K$207&lt;&gt;"",ROW(K$6:K$207)),ROWS(K$6:K21))))</f>
        <v/>
      </c>
    </row>
    <row r="22" spans="2:13" x14ac:dyDescent="0.25">
      <c r="B22" s="79" t="str">
        <f t="shared" si="0"/>
        <v/>
      </c>
      <c r="C22" s="123" t="str">
        <f t="shared" si="0"/>
        <v/>
      </c>
      <c r="D22" s="38"/>
      <c r="E22" s="35"/>
      <c r="F22" s="39"/>
      <c r="G22" s="39"/>
      <c r="H22" s="40"/>
      <c r="J22" s="9" t="str">
        <f>IF(AND('Covered Services'!Q26&lt;&gt;1,'Covered Services'!E26="OutPt, OON-Office",'Covered Services'!B26&gt;0),'Covered Services'!B26,"")</f>
        <v/>
      </c>
      <c r="K22" s="76" t="str">
        <f>IF(J22="","",'Covered Services'!D26)</f>
        <v/>
      </c>
      <c r="L22" s="43" t="str">
        <f t="array" ref="L22">IF(COUNTIF($J$6:$J$207,"?*")&lt;ROW(J22)-5,"",INDEX(J:J,SMALL(IF(J$6:J$207&lt;&gt;"",ROW(J$6:J$207)),ROWS(J$6:J22))))</f>
        <v/>
      </c>
      <c r="M22" s="43" t="str">
        <f t="array" ref="M22">IF(COUNTIF($J$6:$J$207,"?*")&lt;ROW(K22)-5,"",INDEX(K:K,SMALL(IF(K$6:K$207&lt;&gt;"",ROW(K$6:K$207)),ROWS(K$6:K22))))</f>
        <v/>
      </c>
    </row>
    <row r="23" spans="2:13" x14ac:dyDescent="0.25">
      <c r="B23" s="79" t="str">
        <f t="shared" si="0"/>
        <v/>
      </c>
      <c r="C23" s="123" t="str">
        <f t="shared" si="0"/>
        <v/>
      </c>
      <c r="D23" s="38"/>
      <c r="E23" s="35"/>
      <c r="F23" s="39"/>
      <c r="G23" s="39"/>
      <c r="H23" s="40"/>
      <c r="J23" s="9" t="str">
        <f>IF(AND('Covered Services'!Q27&lt;&gt;1,'Covered Services'!E27="OutPt, OON-Office",'Covered Services'!B27&gt;0),'Covered Services'!B27,"")</f>
        <v/>
      </c>
      <c r="K23" s="76" t="str">
        <f>IF(J23="","",'Covered Services'!D27)</f>
        <v/>
      </c>
      <c r="L23" s="43" t="str">
        <f t="array" ref="L23">IF(COUNTIF($J$6:$J$207,"?*")&lt;ROW(J23)-5,"",INDEX(J:J,SMALL(IF(J$6:J$207&lt;&gt;"",ROW(J$6:J$207)),ROWS(J$6:J23))))</f>
        <v/>
      </c>
      <c r="M23" s="43" t="str">
        <f t="array" ref="M23">IF(COUNTIF($J$6:$J$207,"?*")&lt;ROW(K23)-5,"",INDEX(K:K,SMALL(IF(K$6:K$207&lt;&gt;"",ROW(K$6:K$207)),ROWS(K$6:K23))))</f>
        <v/>
      </c>
    </row>
    <row r="24" spans="2:13" x14ac:dyDescent="0.25">
      <c r="B24" s="79" t="str">
        <f t="shared" si="0"/>
        <v/>
      </c>
      <c r="C24" s="123" t="str">
        <f t="shared" si="0"/>
        <v/>
      </c>
      <c r="D24" s="38"/>
      <c r="E24" s="35"/>
      <c r="F24" s="39"/>
      <c r="G24" s="39"/>
      <c r="H24" s="40"/>
      <c r="J24" s="9" t="str">
        <f>IF(AND('Covered Services'!Q28&lt;&gt;1,'Covered Services'!E28="OutPt, OON-Office",'Covered Services'!B28&gt;0),'Covered Services'!B28,"")</f>
        <v/>
      </c>
      <c r="K24" s="76" t="str">
        <f>IF(J24="","",'Covered Services'!D28)</f>
        <v/>
      </c>
      <c r="L24" s="43" t="str">
        <f t="array" ref="L24">IF(COUNTIF($J$6:$J$207,"?*")&lt;ROW(J24)-5,"",INDEX(J:J,SMALL(IF(J$6:J$207&lt;&gt;"",ROW(J$6:J$207)),ROWS(J$6:J24))))</f>
        <v/>
      </c>
      <c r="M24" s="43" t="str">
        <f t="array" ref="M24">IF(COUNTIF($J$6:$J$207,"?*")&lt;ROW(K24)-5,"",INDEX(K:K,SMALL(IF(K$6:K$207&lt;&gt;"",ROW(K$6:K$207)),ROWS(K$6:K24))))</f>
        <v/>
      </c>
    </row>
    <row r="25" spans="2:13" x14ac:dyDescent="0.25">
      <c r="B25" s="79" t="str">
        <f t="shared" si="0"/>
        <v/>
      </c>
      <c r="C25" s="123" t="str">
        <f t="shared" si="0"/>
        <v/>
      </c>
      <c r="D25" s="38"/>
      <c r="E25" s="35"/>
      <c r="F25" s="39"/>
      <c r="G25" s="39"/>
      <c r="H25" s="40"/>
      <c r="J25" s="9" t="str">
        <f>IF(AND('Covered Services'!Q29&lt;&gt;1,'Covered Services'!E29="OutPt, OON-Office",'Covered Services'!B29&gt;0),'Covered Services'!B29,"")</f>
        <v/>
      </c>
      <c r="K25" s="76" t="str">
        <f>IF(J25="","",'Covered Services'!D29)</f>
        <v/>
      </c>
      <c r="L25" s="43" t="str">
        <f t="array" ref="L25">IF(COUNTIF($J$6:$J$207,"?*")&lt;ROW(J25)-5,"",INDEX(J:J,SMALL(IF(J$6:J$207&lt;&gt;"",ROW(J$6:J$207)),ROWS(J$6:J25))))</f>
        <v/>
      </c>
      <c r="M25" s="43" t="str">
        <f t="array" ref="M25">IF(COUNTIF($J$6:$J$207,"?*")&lt;ROW(K25)-5,"",INDEX(K:K,SMALL(IF(K$6:K$207&lt;&gt;"",ROW(K$6:K$207)),ROWS(K$6:K25))))</f>
        <v/>
      </c>
    </row>
    <row r="26" spans="2:13" x14ac:dyDescent="0.25">
      <c r="B26" s="79" t="str">
        <f t="shared" si="0"/>
        <v/>
      </c>
      <c r="C26" s="123" t="str">
        <f t="shared" si="0"/>
        <v/>
      </c>
      <c r="D26" s="38"/>
      <c r="E26" s="35"/>
      <c r="F26" s="39"/>
      <c r="G26" s="39"/>
      <c r="H26" s="40"/>
      <c r="J26" s="9" t="str">
        <f>IF(AND('Covered Services'!Q30&lt;&gt;1,'Covered Services'!E30="OutPt, OON-Office",'Covered Services'!B30&gt;0),'Covered Services'!B30,"")</f>
        <v/>
      </c>
      <c r="K26" s="76" t="str">
        <f>IF(J26="","",'Covered Services'!D30)</f>
        <v/>
      </c>
      <c r="L26" s="43" t="str">
        <f t="array" ref="L26">IF(COUNTIF($J$6:$J$207,"?*")&lt;ROW(J26)-5,"",INDEX(J:J,SMALL(IF(J$6:J$207&lt;&gt;"",ROW(J$6:J$207)),ROWS(J$6:J26))))</f>
        <v/>
      </c>
      <c r="M26" s="43" t="str">
        <f t="array" ref="M26">IF(COUNTIF($J$6:$J$207,"?*")&lt;ROW(K26)-5,"",INDEX(K:K,SMALL(IF(K$6:K$207&lt;&gt;"",ROW(K$6:K$207)),ROWS(K$6:K26))))</f>
        <v/>
      </c>
    </row>
    <row r="27" spans="2:13" x14ac:dyDescent="0.25">
      <c r="B27" s="79" t="str">
        <f>L27</f>
        <v/>
      </c>
      <c r="C27" s="123" t="str">
        <f>M27</f>
        <v/>
      </c>
      <c r="D27" s="38"/>
      <c r="E27" s="35"/>
      <c r="F27" s="39"/>
      <c r="G27" s="39"/>
      <c r="H27" s="40"/>
      <c r="J27" s="9" t="str">
        <f>IF(AND('Covered Services'!Q31&lt;&gt;1,'Covered Services'!E31="OutPt, OON-Office",'Covered Services'!B31&gt;0),'Covered Services'!B31,"")</f>
        <v/>
      </c>
      <c r="K27" s="76" t="str">
        <f>IF(J27="","",'Covered Services'!D31)</f>
        <v/>
      </c>
      <c r="L27" s="43" t="str">
        <f t="array" ref="L27">IF(COUNTIF($J$6:$J$207,"?*")&lt;ROW(J27)-5,"",INDEX(J:J,SMALL(IF(J$6:J$207&lt;&gt;"",ROW(J$6:J$207)),ROWS(J$6:J27))))</f>
        <v/>
      </c>
      <c r="M27" s="43" t="str">
        <f t="array" ref="M27">IF(COUNTIF($J$6:$J$207,"?*")&lt;ROW(K27)-5,"",INDEX(K:K,SMALL(IF(K$6:K$207&lt;&gt;"",ROW(K$6:K$207)),ROWS(K$6:K27))))</f>
        <v/>
      </c>
    </row>
    <row r="28" spans="2:13" x14ac:dyDescent="0.25">
      <c r="B28" s="79" t="str">
        <f t="shared" ref="B28:C61" si="1">L28</f>
        <v/>
      </c>
      <c r="C28" s="123" t="str">
        <f t="shared" si="1"/>
        <v/>
      </c>
      <c r="D28" s="38"/>
      <c r="E28" s="35"/>
      <c r="F28" s="39"/>
      <c r="G28" s="39"/>
      <c r="H28" s="40"/>
      <c r="J28" s="9" t="str">
        <f>IF(AND('Covered Services'!Q32&lt;&gt;1,'Covered Services'!E32="OutPt, OON-Office",'Covered Services'!B32&gt;0),'Covered Services'!B32,"")</f>
        <v/>
      </c>
      <c r="K28" s="76" t="str">
        <f>IF(J28="","",'Covered Services'!D32)</f>
        <v/>
      </c>
      <c r="L28" s="43" t="str">
        <f t="array" ref="L28">IF(COUNTIF($J$6:$J$207,"?*")&lt;ROW(J28)-5,"",INDEX(J:J,SMALL(IF(J$6:J$207&lt;&gt;"",ROW(J$6:J$207)),ROWS(J$6:J28))))</f>
        <v/>
      </c>
      <c r="M28" s="43" t="str">
        <f t="array" ref="M28">IF(COUNTIF($J$6:$J$207,"?*")&lt;ROW(K28)-5,"",INDEX(K:K,SMALL(IF(K$6:K$207&lt;&gt;"",ROW(K$6:K$207)),ROWS(K$6:K28))))</f>
        <v/>
      </c>
    </row>
    <row r="29" spans="2:13" x14ac:dyDescent="0.25">
      <c r="B29" s="79" t="str">
        <f t="shared" si="1"/>
        <v/>
      </c>
      <c r="C29" s="123" t="str">
        <f t="shared" si="1"/>
        <v/>
      </c>
      <c r="D29" s="38"/>
      <c r="E29" s="35"/>
      <c r="F29" s="39"/>
      <c r="G29" s="39"/>
      <c r="H29" s="40"/>
      <c r="J29" s="9" t="str">
        <f>IF(AND('Covered Services'!Q33&lt;&gt;1,'Covered Services'!E33="OutPt, OON-Office",'Covered Services'!B33&gt;0),'Covered Services'!B33,"")</f>
        <v/>
      </c>
      <c r="K29" s="76" t="str">
        <f>IF(J29="","",'Covered Services'!D33)</f>
        <v/>
      </c>
      <c r="L29" s="43" t="str">
        <f t="array" ref="L29">IF(COUNTIF($J$6:$J$207,"?*")&lt;ROW(J29)-5,"",INDEX(J:J,SMALL(IF(J$6:J$207&lt;&gt;"",ROW(J$6:J$207)),ROWS(J$6:J29))))</f>
        <v/>
      </c>
      <c r="M29" s="43" t="str">
        <f t="array" ref="M29">IF(COUNTIF($J$6:$J$207,"?*")&lt;ROW(K29)-5,"",INDEX(K:K,SMALL(IF(K$6:K$207&lt;&gt;"",ROW(K$6:K$207)),ROWS(K$6:K29))))</f>
        <v/>
      </c>
    </row>
    <row r="30" spans="2:13" x14ac:dyDescent="0.25">
      <c r="B30" s="79" t="str">
        <f t="shared" si="1"/>
        <v/>
      </c>
      <c r="C30" s="123" t="str">
        <f t="shared" si="1"/>
        <v/>
      </c>
      <c r="D30" s="38"/>
      <c r="E30" s="35"/>
      <c r="F30" s="39"/>
      <c r="G30" s="39"/>
      <c r="H30" s="40"/>
      <c r="J30" s="9" t="str">
        <f>IF(AND('Covered Services'!Q34&lt;&gt;1,'Covered Services'!E34="OutPt, OON-Office",'Covered Services'!B34&gt;0),'Covered Services'!B34,"")</f>
        <v/>
      </c>
      <c r="K30" s="76" t="str">
        <f>IF(J30="","",'Covered Services'!D34)</f>
        <v/>
      </c>
      <c r="L30" s="43" t="str">
        <f t="array" ref="L30">IF(COUNTIF($J$6:$J$207,"?*")&lt;ROW(J30)-5,"",INDEX(J:J,SMALL(IF(J$6:J$207&lt;&gt;"",ROW(J$6:J$207)),ROWS(J$6:J30))))</f>
        <v/>
      </c>
      <c r="M30" s="43" t="str">
        <f t="array" ref="M30">IF(COUNTIF($J$6:$J$207,"?*")&lt;ROW(K30)-5,"",INDEX(K:K,SMALL(IF(K$6:K$207&lt;&gt;"",ROW(K$6:K$207)),ROWS(K$6:K30))))</f>
        <v/>
      </c>
    </row>
    <row r="31" spans="2:13" x14ac:dyDescent="0.25">
      <c r="B31" s="79" t="str">
        <f t="shared" si="1"/>
        <v/>
      </c>
      <c r="C31" s="123" t="str">
        <f t="shared" si="1"/>
        <v/>
      </c>
      <c r="D31" s="38"/>
      <c r="E31" s="35"/>
      <c r="F31" s="39"/>
      <c r="G31" s="39"/>
      <c r="H31" s="40"/>
      <c r="J31" s="9" t="str">
        <f>IF(AND('Covered Services'!Q35&lt;&gt;1,'Covered Services'!E35="OutPt, OON-Office",'Covered Services'!B35&gt;0),'Covered Services'!B35,"")</f>
        <v/>
      </c>
      <c r="K31" s="76" t="str">
        <f>IF(J31="","",'Covered Services'!D35)</f>
        <v/>
      </c>
      <c r="L31" s="43" t="str">
        <f t="array" ref="L31">IF(COUNTIF($J$6:$J$207,"?*")&lt;ROW(J31)-5,"",INDEX(J:J,SMALL(IF(J$6:J$207&lt;&gt;"",ROW(J$6:J$207)),ROWS(J$6:J31))))</f>
        <v/>
      </c>
      <c r="M31" s="43" t="str">
        <f t="array" ref="M31">IF(COUNTIF($J$6:$J$207,"?*")&lt;ROW(K31)-5,"",INDEX(K:K,SMALL(IF(K$6:K$207&lt;&gt;"",ROW(K$6:K$207)),ROWS(K$6:K31))))</f>
        <v/>
      </c>
    </row>
    <row r="32" spans="2:13" x14ac:dyDescent="0.25">
      <c r="B32" s="79" t="str">
        <f t="shared" si="1"/>
        <v/>
      </c>
      <c r="C32" s="123" t="str">
        <f t="shared" si="1"/>
        <v/>
      </c>
      <c r="D32" s="38"/>
      <c r="E32" s="35"/>
      <c r="F32" s="39"/>
      <c r="G32" s="39"/>
      <c r="H32" s="40"/>
      <c r="J32" s="9" t="str">
        <f>IF(AND('Covered Services'!Q36&lt;&gt;1,'Covered Services'!E36="OutPt, OON-Office",'Covered Services'!B36&gt;0),'Covered Services'!B36,"")</f>
        <v/>
      </c>
      <c r="K32" s="76" t="str">
        <f>IF(J32="","",'Covered Services'!D36)</f>
        <v/>
      </c>
      <c r="L32" s="43" t="str">
        <f t="array" ref="L32">IF(COUNTIF($J$6:$J$207,"?*")&lt;ROW(J32)-5,"",INDEX(J:J,SMALL(IF(J$6:J$207&lt;&gt;"",ROW(J$6:J$207)),ROWS(J$6:J32))))</f>
        <v/>
      </c>
      <c r="M32" s="43" t="str">
        <f t="array" ref="M32">IF(COUNTIF($J$6:$J$207,"?*")&lt;ROW(K32)-5,"",INDEX(K:K,SMALL(IF(K$6:K$207&lt;&gt;"",ROW(K$6:K$207)),ROWS(K$6:K32))))</f>
        <v/>
      </c>
    </row>
    <row r="33" spans="2:13" x14ac:dyDescent="0.25">
      <c r="B33" s="79" t="str">
        <f t="shared" si="1"/>
        <v/>
      </c>
      <c r="C33" s="123" t="str">
        <f t="shared" si="1"/>
        <v/>
      </c>
      <c r="D33" s="38"/>
      <c r="E33" s="35"/>
      <c r="F33" s="39"/>
      <c r="G33" s="39"/>
      <c r="H33" s="40"/>
      <c r="J33" s="9" t="str">
        <f>IF(AND('Covered Services'!Q37&lt;&gt;1,'Covered Services'!E37="OutPt, OON-Office",'Covered Services'!B37&gt;0),'Covered Services'!B37,"")</f>
        <v/>
      </c>
      <c r="K33" s="76" t="str">
        <f>IF(J33="","",'Covered Services'!D37)</f>
        <v/>
      </c>
      <c r="L33" s="43" t="str">
        <f t="array" ref="L33">IF(COUNTIF($J$6:$J$207,"?*")&lt;ROW(J33)-5,"",INDEX(J:J,SMALL(IF(J$6:J$207&lt;&gt;"",ROW(J$6:J$207)),ROWS(J$6:J33))))</f>
        <v/>
      </c>
      <c r="M33" s="43" t="str">
        <f t="array" ref="M33">IF(COUNTIF($J$6:$J$207,"?*")&lt;ROW(K33)-5,"",INDEX(K:K,SMALL(IF(K$6:K$207&lt;&gt;"",ROW(K$6:K$207)),ROWS(K$6:K33))))</f>
        <v/>
      </c>
    </row>
    <row r="34" spans="2:13" x14ac:dyDescent="0.25">
      <c r="B34" s="79" t="str">
        <f t="shared" si="1"/>
        <v/>
      </c>
      <c r="C34" s="123" t="str">
        <f t="shared" si="1"/>
        <v/>
      </c>
      <c r="D34" s="38"/>
      <c r="E34" s="35"/>
      <c r="F34" s="39"/>
      <c r="G34" s="39"/>
      <c r="H34" s="40"/>
      <c r="J34" s="9" t="str">
        <f>IF(AND('Covered Services'!Q38&lt;&gt;1,'Covered Services'!E38="OutPt, OON-Office",'Covered Services'!B38&gt;0),'Covered Services'!B38,"")</f>
        <v/>
      </c>
      <c r="K34" s="76" t="str">
        <f>IF(J34="","",'Covered Services'!D38)</f>
        <v/>
      </c>
      <c r="L34" s="43" t="str">
        <f t="array" ref="L34">IF(COUNTIF($J$6:$J$207,"?*")&lt;ROW(J34)-5,"",INDEX(J:J,SMALL(IF(J$6:J$207&lt;&gt;"",ROW(J$6:J$207)),ROWS(J$6:J34))))</f>
        <v/>
      </c>
      <c r="M34" s="43" t="str">
        <f t="array" ref="M34">IF(COUNTIF($J$6:$J$207,"?*")&lt;ROW(K34)-5,"",INDEX(K:K,SMALL(IF(K$6:K$207&lt;&gt;"",ROW(K$6:K$207)),ROWS(K$6:K34))))</f>
        <v/>
      </c>
    </row>
    <row r="35" spans="2:13" x14ac:dyDescent="0.25">
      <c r="B35" s="79" t="str">
        <f t="shared" si="1"/>
        <v/>
      </c>
      <c r="C35" s="123" t="str">
        <f t="shared" si="1"/>
        <v/>
      </c>
      <c r="D35" s="38"/>
      <c r="E35" s="35"/>
      <c r="F35" s="39"/>
      <c r="G35" s="39"/>
      <c r="H35" s="40"/>
      <c r="J35" s="9" t="str">
        <f>IF(AND('Covered Services'!Q39&lt;&gt;1,'Covered Services'!E39="OutPt, OON-Office",'Covered Services'!B39&gt;0),'Covered Services'!B39,"")</f>
        <v/>
      </c>
      <c r="K35" s="76" t="str">
        <f>IF(J35="","",'Covered Services'!D39)</f>
        <v/>
      </c>
      <c r="L35" s="43" t="str">
        <f t="array" ref="L35">IF(COUNTIF($J$6:$J$207,"?*")&lt;ROW(J35)-5,"",INDEX(J:J,SMALL(IF(J$6:J$207&lt;&gt;"",ROW(J$6:J$207)),ROWS(J$6:J35))))</f>
        <v/>
      </c>
      <c r="M35" s="43" t="str">
        <f t="array" ref="M35">IF(COUNTIF($J$6:$J$207,"?*")&lt;ROW(K35)-5,"",INDEX(K:K,SMALL(IF(K$6:K$207&lt;&gt;"",ROW(K$6:K$207)),ROWS(K$6:K35))))</f>
        <v/>
      </c>
    </row>
    <row r="36" spans="2:13" x14ac:dyDescent="0.25">
      <c r="B36" s="79" t="str">
        <f t="shared" si="1"/>
        <v/>
      </c>
      <c r="C36" s="123" t="str">
        <f t="shared" si="1"/>
        <v/>
      </c>
      <c r="D36" s="38"/>
      <c r="E36" s="35"/>
      <c r="F36" s="39"/>
      <c r="G36" s="39"/>
      <c r="H36" s="40"/>
      <c r="J36" s="9" t="str">
        <f>IF(AND('Covered Services'!Q40&lt;&gt;1,'Covered Services'!E40="OutPt, OON-Office",'Covered Services'!B40&gt;0),'Covered Services'!B40,"")</f>
        <v/>
      </c>
      <c r="K36" s="76" t="str">
        <f>IF(J36="","",'Covered Services'!D40)</f>
        <v/>
      </c>
      <c r="L36" s="43" t="str">
        <f t="array" ref="L36">IF(COUNTIF($J$6:$J$207,"?*")&lt;ROW(J36)-5,"",INDEX(J:J,SMALL(IF(J$6:J$207&lt;&gt;"",ROW(J$6:J$207)),ROWS(J$6:J36))))</f>
        <v/>
      </c>
      <c r="M36" s="43" t="str">
        <f t="array" ref="M36">IF(COUNTIF($J$6:$J$207,"?*")&lt;ROW(K36)-5,"",INDEX(K:K,SMALL(IF(K$6:K$207&lt;&gt;"",ROW(K$6:K$207)),ROWS(K$6:K36))))</f>
        <v/>
      </c>
    </row>
    <row r="37" spans="2:13" x14ac:dyDescent="0.25">
      <c r="B37" s="79" t="str">
        <f t="shared" si="1"/>
        <v/>
      </c>
      <c r="C37" s="123" t="str">
        <f t="shared" si="1"/>
        <v/>
      </c>
      <c r="D37" s="38"/>
      <c r="E37" s="35"/>
      <c r="F37" s="39"/>
      <c r="G37" s="39"/>
      <c r="H37" s="40"/>
      <c r="J37" s="9" t="str">
        <f>IF(AND('Covered Services'!Q41&lt;&gt;1,'Covered Services'!E41="OutPt, OON-Office",'Covered Services'!B41&gt;0),'Covered Services'!B41,"")</f>
        <v/>
      </c>
      <c r="K37" s="76" t="str">
        <f>IF(J37="","",'Covered Services'!D41)</f>
        <v/>
      </c>
      <c r="L37" s="43" t="str">
        <f t="array" ref="L37">IF(COUNTIF($J$6:$J$207,"?*")&lt;ROW(J37)-5,"",INDEX(J:J,SMALL(IF(J$6:J$207&lt;&gt;"",ROW(J$6:J$207)),ROWS(J$6:J37))))</f>
        <v/>
      </c>
      <c r="M37" s="43" t="str">
        <f t="array" ref="M37">IF(COUNTIF($J$6:$J$207,"?*")&lt;ROW(K37)-5,"",INDEX(K:K,SMALL(IF(K$6:K$207&lt;&gt;"",ROW(K$6:K$207)),ROWS(K$6:K37))))</f>
        <v/>
      </c>
    </row>
    <row r="38" spans="2:13" x14ac:dyDescent="0.25">
      <c r="B38" s="79" t="str">
        <f t="shared" si="1"/>
        <v/>
      </c>
      <c r="C38" s="123" t="str">
        <f t="shared" si="1"/>
        <v/>
      </c>
      <c r="D38" s="38"/>
      <c r="E38" s="35"/>
      <c r="F38" s="39"/>
      <c r="G38" s="39"/>
      <c r="H38" s="40"/>
      <c r="J38" s="9" t="str">
        <f>IF(AND('Covered Services'!Q42&lt;&gt;1,'Covered Services'!E42="OutPt, OON-Office",'Covered Services'!B42&gt;0),'Covered Services'!B42,"")</f>
        <v/>
      </c>
      <c r="K38" s="76" t="str">
        <f>IF(J38="","",'Covered Services'!D42)</f>
        <v/>
      </c>
      <c r="L38" s="43" t="str">
        <f t="array" ref="L38">IF(COUNTIF($J$6:$J$207,"?*")&lt;ROW(J38)-5,"",INDEX(J:J,SMALL(IF(J$6:J$207&lt;&gt;"",ROW(J$6:J$207)),ROWS(J$6:J38))))</f>
        <v/>
      </c>
      <c r="M38" s="43" t="str">
        <f t="array" ref="M38">IF(COUNTIF($J$6:$J$207,"?*")&lt;ROW(K38)-5,"",INDEX(K:K,SMALL(IF(K$6:K$207&lt;&gt;"",ROW(K$6:K$207)),ROWS(K$6:K38))))</f>
        <v/>
      </c>
    </row>
    <row r="39" spans="2:13" x14ac:dyDescent="0.25">
      <c r="B39" s="79" t="str">
        <f t="shared" si="1"/>
        <v/>
      </c>
      <c r="C39" s="123" t="str">
        <f t="shared" si="1"/>
        <v/>
      </c>
      <c r="D39" s="38"/>
      <c r="E39" s="35"/>
      <c r="F39" s="39"/>
      <c r="G39" s="39"/>
      <c r="H39" s="40"/>
      <c r="J39" s="9" t="str">
        <f>IF(AND('Covered Services'!Q43&lt;&gt;1,'Covered Services'!E43="OutPt, OON-Office",'Covered Services'!B43&gt;0),'Covered Services'!B43,"")</f>
        <v/>
      </c>
      <c r="K39" s="76" t="str">
        <f>IF(J39="","",'Covered Services'!D43)</f>
        <v/>
      </c>
      <c r="L39" s="43" t="str">
        <f t="array" ref="L39">IF(COUNTIF($J$6:$J$207,"?*")&lt;ROW(J39)-5,"",INDEX(J:J,SMALL(IF(J$6:J$207&lt;&gt;"",ROW(J$6:J$207)),ROWS(J$6:J39))))</f>
        <v/>
      </c>
      <c r="M39" s="43" t="str">
        <f t="array" ref="M39">IF(COUNTIF($J$6:$J$207,"?*")&lt;ROW(K39)-5,"",INDEX(K:K,SMALL(IF(K$6:K$207&lt;&gt;"",ROW(K$6:K$207)),ROWS(K$6:K39))))</f>
        <v/>
      </c>
    </row>
    <row r="40" spans="2:13" x14ac:dyDescent="0.25">
      <c r="B40" s="79" t="str">
        <f t="shared" si="1"/>
        <v/>
      </c>
      <c r="C40" s="123" t="str">
        <f t="shared" si="1"/>
        <v/>
      </c>
      <c r="D40" s="38"/>
      <c r="E40" s="35"/>
      <c r="F40" s="39"/>
      <c r="G40" s="39"/>
      <c r="H40" s="40"/>
      <c r="J40" s="9" t="str">
        <f>IF(AND('Covered Services'!Q44&lt;&gt;1,'Covered Services'!E44="OutPt, OON-Office",'Covered Services'!B44&gt;0),'Covered Services'!B44,"")</f>
        <v/>
      </c>
      <c r="K40" s="76" t="str">
        <f>IF(J40="","",'Covered Services'!D44)</f>
        <v/>
      </c>
      <c r="L40" s="43" t="str">
        <f t="array" ref="L40">IF(COUNTIF($J$6:$J$207,"?*")&lt;ROW(J40)-5,"",INDEX(J:J,SMALL(IF(J$6:J$207&lt;&gt;"",ROW(J$6:J$207)),ROWS(J$6:J40))))</f>
        <v/>
      </c>
      <c r="M40" s="43" t="str">
        <f t="array" ref="M40">IF(COUNTIF($J$6:$J$207,"?*")&lt;ROW(K40)-5,"",INDEX(K:K,SMALL(IF(K$6:K$207&lt;&gt;"",ROW(K$6:K$207)),ROWS(K$6:K40))))</f>
        <v/>
      </c>
    </row>
    <row r="41" spans="2:13" x14ac:dyDescent="0.25">
      <c r="B41" s="79" t="str">
        <f t="shared" si="1"/>
        <v/>
      </c>
      <c r="C41" s="123" t="str">
        <f t="shared" si="1"/>
        <v/>
      </c>
      <c r="D41" s="38"/>
      <c r="E41" s="35"/>
      <c r="F41" s="39"/>
      <c r="G41" s="39"/>
      <c r="H41" s="40"/>
      <c r="J41" s="9" t="str">
        <f>IF(AND('Covered Services'!Q45&lt;&gt;1,'Covered Services'!E45="OutPt, OON-Office",'Covered Services'!B45&gt;0),'Covered Services'!B45,"")</f>
        <v/>
      </c>
      <c r="K41" s="76" t="str">
        <f>IF(J41="","",'Covered Services'!D45)</f>
        <v/>
      </c>
      <c r="L41" s="43" t="str">
        <f t="array" ref="L41">IF(COUNTIF($J$6:$J$207,"?*")&lt;ROW(J41)-5,"",INDEX(J:J,SMALL(IF(J$6:J$207&lt;&gt;"",ROW(J$6:J$207)),ROWS(J$6:J41))))</f>
        <v/>
      </c>
      <c r="M41" s="43" t="str">
        <f t="array" ref="M41">IF(COUNTIF($J$6:$J$207,"?*")&lt;ROW(K41)-5,"",INDEX(K:K,SMALL(IF(K$6:K$207&lt;&gt;"",ROW(K$6:K$207)),ROWS(K$6:K41))))</f>
        <v/>
      </c>
    </row>
    <row r="42" spans="2:13" x14ac:dyDescent="0.25">
      <c r="B42" s="79" t="str">
        <f t="shared" si="1"/>
        <v/>
      </c>
      <c r="C42" s="123" t="str">
        <f t="shared" si="1"/>
        <v/>
      </c>
      <c r="D42" s="38"/>
      <c r="E42" s="35"/>
      <c r="F42" s="39"/>
      <c r="G42" s="39"/>
      <c r="H42" s="40"/>
      <c r="J42" s="9" t="str">
        <f>IF(AND('Covered Services'!Q46&lt;&gt;1,'Covered Services'!E46="OutPt, OON-Office",'Covered Services'!B46&gt;0),'Covered Services'!B46,"")</f>
        <v/>
      </c>
      <c r="K42" s="76" t="str">
        <f>IF(J42="","",'Covered Services'!D46)</f>
        <v/>
      </c>
      <c r="L42" s="43" t="str">
        <f t="array" ref="L42">IF(COUNTIF($J$6:$J$207,"?*")&lt;ROW(J42)-5,"",INDEX(J:J,SMALL(IF(J$6:J$207&lt;&gt;"",ROW(J$6:J$207)),ROWS(J$6:J42))))</f>
        <v/>
      </c>
      <c r="M42" s="43" t="str">
        <f t="array" ref="M42">IF(COUNTIF($J$6:$J$207,"?*")&lt;ROW(K42)-5,"",INDEX(K:K,SMALL(IF(K$6:K$207&lt;&gt;"",ROW(K$6:K$207)),ROWS(K$6:K42))))</f>
        <v/>
      </c>
    </row>
    <row r="43" spans="2:13" x14ac:dyDescent="0.25">
      <c r="B43" s="79" t="str">
        <f t="shared" si="1"/>
        <v/>
      </c>
      <c r="C43" s="123" t="str">
        <f t="shared" si="1"/>
        <v/>
      </c>
      <c r="D43" s="38"/>
      <c r="E43" s="35"/>
      <c r="F43" s="39"/>
      <c r="G43" s="39"/>
      <c r="H43" s="40"/>
      <c r="J43" s="9" t="str">
        <f>IF(AND('Covered Services'!Q47&lt;&gt;1,'Covered Services'!E47="OutPt, OON-Office",'Covered Services'!B47&gt;0),'Covered Services'!B47,"")</f>
        <v/>
      </c>
      <c r="K43" s="76" t="str">
        <f>IF(J43="","",'Covered Services'!D47)</f>
        <v/>
      </c>
      <c r="L43" s="43" t="str">
        <f t="array" ref="L43">IF(COUNTIF($J$6:$J$207,"?*")&lt;ROW(J43)-5,"",INDEX(J:J,SMALL(IF(J$6:J$207&lt;&gt;"",ROW(J$6:J$207)),ROWS(J$6:J43))))</f>
        <v/>
      </c>
      <c r="M43" s="43" t="str">
        <f t="array" ref="M43">IF(COUNTIF($J$6:$J$207,"?*")&lt;ROW(K43)-5,"",INDEX(K:K,SMALL(IF(K$6:K$207&lt;&gt;"",ROW(K$6:K$207)),ROWS(K$6:K43))))</f>
        <v/>
      </c>
    </row>
    <row r="44" spans="2:13" x14ac:dyDescent="0.25">
      <c r="B44" s="79" t="str">
        <f t="shared" si="1"/>
        <v/>
      </c>
      <c r="C44" s="123" t="str">
        <f t="shared" si="1"/>
        <v/>
      </c>
      <c r="D44" s="38"/>
      <c r="E44" s="35"/>
      <c r="F44" s="39"/>
      <c r="G44" s="39"/>
      <c r="H44" s="40"/>
      <c r="J44" s="9" t="str">
        <f>IF(AND('Covered Services'!Q48&lt;&gt;1,'Covered Services'!E48="OutPt, OON-Office",'Covered Services'!B48&gt;0),'Covered Services'!B48,"")</f>
        <v/>
      </c>
      <c r="K44" s="76" t="str">
        <f>IF(J44="","",'Covered Services'!D48)</f>
        <v/>
      </c>
      <c r="L44" s="43" t="str">
        <f t="array" ref="L44">IF(COUNTIF($J$6:$J$207,"?*")&lt;ROW(J44)-5,"",INDEX(J:J,SMALL(IF(J$6:J$207&lt;&gt;"",ROW(J$6:J$207)),ROWS(J$6:J44))))</f>
        <v/>
      </c>
      <c r="M44" s="43" t="str">
        <f t="array" ref="M44">IF(COUNTIF($J$6:$J$207,"?*")&lt;ROW(K44)-5,"",INDEX(K:K,SMALL(IF(K$6:K$207&lt;&gt;"",ROW(K$6:K$207)),ROWS(K$6:K44))))</f>
        <v/>
      </c>
    </row>
    <row r="45" spans="2:13" x14ac:dyDescent="0.25">
      <c r="B45" s="79" t="str">
        <f t="shared" si="1"/>
        <v/>
      </c>
      <c r="C45" s="123" t="str">
        <f t="shared" si="1"/>
        <v/>
      </c>
      <c r="D45" s="38"/>
      <c r="E45" s="35"/>
      <c r="F45" s="39"/>
      <c r="G45" s="39"/>
      <c r="H45" s="40"/>
      <c r="J45" s="9" t="str">
        <f>IF(AND('Covered Services'!Q49&lt;&gt;1,'Covered Services'!E49="OutPt, OON-Office",'Covered Services'!B49&gt;0),'Covered Services'!B49,"")</f>
        <v/>
      </c>
      <c r="K45" s="76" t="str">
        <f>IF(J45="","",'Covered Services'!D49)</f>
        <v/>
      </c>
      <c r="L45" s="43" t="str">
        <f t="array" ref="L45">IF(COUNTIF($J$6:$J$207,"?*")&lt;ROW(J45)-5,"",INDEX(J:J,SMALL(IF(J$6:J$207&lt;&gt;"",ROW(J$6:J$207)),ROWS(J$6:J45))))</f>
        <v/>
      </c>
      <c r="M45" s="43" t="str">
        <f t="array" ref="M45">IF(COUNTIF($J$6:$J$207,"?*")&lt;ROW(K45)-5,"",INDEX(K:K,SMALL(IF(K$6:K$207&lt;&gt;"",ROW(K$6:K$207)),ROWS(K$6:K45))))</f>
        <v/>
      </c>
    </row>
    <row r="46" spans="2:13" x14ac:dyDescent="0.25">
      <c r="B46" s="79" t="str">
        <f t="shared" si="1"/>
        <v/>
      </c>
      <c r="C46" s="123" t="str">
        <f t="shared" si="1"/>
        <v/>
      </c>
      <c r="D46" s="38"/>
      <c r="E46" s="35"/>
      <c r="F46" s="39"/>
      <c r="G46" s="39"/>
      <c r="H46" s="40"/>
      <c r="J46" s="9" t="str">
        <f>IF(AND('Covered Services'!Q50&lt;&gt;1,'Covered Services'!E50="OutPt, OON-Office",'Covered Services'!B50&gt;0),'Covered Services'!B50,"")</f>
        <v/>
      </c>
      <c r="K46" s="76" t="str">
        <f>IF(J46="","",'Covered Services'!D50)</f>
        <v/>
      </c>
      <c r="L46" s="43" t="str">
        <f t="array" ref="L46">IF(COUNTIF($J$6:$J$207,"?*")&lt;ROW(J46)-5,"",INDEX(J:J,SMALL(IF(J$6:J$207&lt;&gt;"",ROW(J$6:J$207)),ROWS(J$6:J46))))</f>
        <v/>
      </c>
      <c r="M46" s="43" t="str">
        <f t="array" ref="M46">IF(COUNTIF($J$6:$J$207,"?*")&lt;ROW(K46)-5,"",INDEX(K:K,SMALL(IF(K$6:K$207&lt;&gt;"",ROW(K$6:K$207)),ROWS(K$6:K46))))</f>
        <v/>
      </c>
    </row>
    <row r="47" spans="2:13" x14ac:dyDescent="0.25">
      <c r="B47" s="79" t="str">
        <f t="shared" si="1"/>
        <v/>
      </c>
      <c r="C47" s="123" t="str">
        <f t="shared" si="1"/>
        <v/>
      </c>
      <c r="D47" s="38"/>
      <c r="E47" s="35"/>
      <c r="F47" s="39"/>
      <c r="G47" s="39"/>
      <c r="H47" s="40"/>
      <c r="J47" s="9" t="str">
        <f>IF(AND('Covered Services'!Q51&lt;&gt;1,'Covered Services'!E51="OutPt, OON-Office",'Covered Services'!B51&gt;0),'Covered Services'!B51,"")</f>
        <v/>
      </c>
      <c r="K47" s="76" t="str">
        <f>IF(J47="","",'Covered Services'!D51)</f>
        <v/>
      </c>
      <c r="L47" s="43" t="str">
        <f t="array" ref="L47">IF(COUNTIF($J$6:$J$207,"?*")&lt;ROW(J47)-5,"",INDEX(J:J,SMALL(IF(J$6:J$207&lt;&gt;"",ROW(J$6:J$207)),ROWS(J$6:J47))))</f>
        <v/>
      </c>
      <c r="M47" s="43" t="str">
        <f t="array" ref="M47">IF(COUNTIF($J$6:$J$207,"?*")&lt;ROW(K47)-5,"",INDEX(K:K,SMALL(IF(K$6:K$207&lt;&gt;"",ROW(K$6:K$207)),ROWS(K$6:K47))))</f>
        <v/>
      </c>
    </row>
    <row r="48" spans="2:13" x14ac:dyDescent="0.25">
      <c r="B48" s="79" t="str">
        <f t="shared" si="1"/>
        <v/>
      </c>
      <c r="C48" s="123" t="str">
        <f t="shared" si="1"/>
        <v/>
      </c>
      <c r="D48" s="38"/>
      <c r="E48" s="35"/>
      <c r="F48" s="39"/>
      <c r="G48" s="39"/>
      <c r="H48" s="40"/>
      <c r="J48" s="9" t="str">
        <f>IF(AND('Covered Services'!Q52&lt;&gt;1,'Covered Services'!E52="OutPt, OON-Office",'Covered Services'!B52&gt;0),'Covered Services'!B52,"")</f>
        <v/>
      </c>
      <c r="K48" s="76" t="str">
        <f>IF(J48="","",'Covered Services'!D52)</f>
        <v/>
      </c>
      <c r="L48" s="43" t="str">
        <f t="array" ref="L48">IF(COUNTIF($J$6:$J$207,"?*")&lt;ROW(J48)-5,"",INDEX(J:J,SMALL(IF(J$6:J$207&lt;&gt;"",ROW(J$6:J$207)),ROWS(J$6:J48))))</f>
        <v/>
      </c>
      <c r="M48" s="43" t="str">
        <f t="array" ref="M48">IF(COUNTIF($J$6:$J$207,"?*")&lt;ROW(K48)-5,"",INDEX(K:K,SMALL(IF(K$6:K$207&lt;&gt;"",ROW(K$6:K$207)),ROWS(K$6:K48))))</f>
        <v/>
      </c>
    </row>
    <row r="49" spans="2:13" x14ac:dyDescent="0.25">
      <c r="B49" s="79" t="str">
        <f t="shared" si="1"/>
        <v/>
      </c>
      <c r="C49" s="123" t="str">
        <f t="shared" si="1"/>
        <v/>
      </c>
      <c r="D49" s="38"/>
      <c r="E49" s="35"/>
      <c r="F49" s="39"/>
      <c r="G49" s="39"/>
      <c r="H49" s="40"/>
      <c r="J49" s="9" t="str">
        <f>IF(AND('Covered Services'!Q53&lt;&gt;1,'Covered Services'!E53="OutPt, OON-Office",'Covered Services'!B53&gt;0),'Covered Services'!B53,"")</f>
        <v/>
      </c>
      <c r="K49" s="76" t="str">
        <f>IF(J49="","",'Covered Services'!D53)</f>
        <v/>
      </c>
      <c r="L49" s="43" t="str">
        <f t="array" ref="L49">IF(COUNTIF($J$6:$J$207,"?*")&lt;ROW(J49)-5,"",INDEX(J:J,SMALL(IF(J$6:J$207&lt;&gt;"",ROW(J$6:J$207)),ROWS(J$6:J49))))</f>
        <v/>
      </c>
      <c r="M49" s="43" t="str">
        <f t="array" ref="M49">IF(COUNTIF($J$6:$J$207,"?*")&lt;ROW(K49)-5,"",INDEX(K:K,SMALL(IF(K$6:K$207&lt;&gt;"",ROW(K$6:K$207)),ROWS(K$6:K49))))</f>
        <v/>
      </c>
    </row>
    <row r="50" spans="2:13" x14ac:dyDescent="0.25">
      <c r="B50" s="79" t="str">
        <f t="shared" si="1"/>
        <v/>
      </c>
      <c r="C50" s="123" t="str">
        <f t="shared" si="1"/>
        <v/>
      </c>
      <c r="D50" s="38"/>
      <c r="E50" s="35"/>
      <c r="F50" s="39"/>
      <c r="G50" s="39"/>
      <c r="H50" s="40"/>
      <c r="J50" s="9" t="str">
        <f>IF(AND('Covered Services'!Q54&lt;&gt;1,'Covered Services'!E54="OutPt, OON-Office",'Covered Services'!B54&gt;0),'Covered Services'!B54,"")</f>
        <v/>
      </c>
      <c r="K50" s="76" t="str">
        <f>IF(J50="","",'Covered Services'!D54)</f>
        <v/>
      </c>
      <c r="L50" s="43" t="str">
        <f t="array" ref="L50">IF(COUNTIF($J$6:$J$207,"?*")&lt;ROW(J50)-5,"",INDEX(J:J,SMALL(IF(J$6:J$207&lt;&gt;"",ROW(J$6:J$207)),ROWS(J$6:J50))))</f>
        <v/>
      </c>
      <c r="M50" s="43" t="str">
        <f t="array" ref="M50">IF(COUNTIF($J$6:$J$207,"?*")&lt;ROW(K50)-5,"",INDEX(K:K,SMALL(IF(K$6:K$207&lt;&gt;"",ROW(K$6:K$207)),ROWS(K$6:K50))))</f>
        <v/>
      </c>
    </row>
    <row r="51" spans="2:13" x14ac:dyDescent="0.25">
      <c r="B51" s="79" t="str">
        <f t="shared" si="1"/>
        <v/>
      </c>
      <c r="C51" s="123" t="str">
        <f t="shared" si="1"/>
        <v/>
      </c>
      <c r="D51" s="38"/>
      <c r="E51" s="35"/>
      <c r="F51" s="39"/>
      <c r="G51" s="39"/>
      <c r="H51" s="40"/>
      <c r="J51" s="9" t="str">
        <f>IF(AND('Covered Services'!Q55&lt;&gt;1,'Covered Services'!E55="OutPt, OON-Office",'Covered Services'!B55&gt;0),'Covered Services'!B55,"")</f>
        <v/>
      </c>
      <c r="K51" s="76" t="str">
        <f>IF(J51="","",'Covered Services'!D55)</f>
        <v/>
      </c>
      <c r="L51" s="43" t="str">
        <f t="array" ref="L51">IF(COUNTIF($J$6:$J$207,"?*")&lt;ROW(J51)-5,"",INDEX(J:J,SMALL(IF(J$6:J$207&lt;&gt;"",ROW(J$6:J$207)),ROWS(J$6:J51))))</f>
        <v/>
      </c>
      <c r="M51" s="43" t="str">
        <f t="array" ref="M51">IF(COUNTIF($J$6:$J$207,"?*")&lt;ROW(K51)-5,"",INDEX(K:K,SMALL(IF(K$6:K$207&lt;&gt;"",ROW(K$6:K$207)),ROWS(K$6:K51))))</f>
        <v/>
      </c>
    </row>
    <row r="52" spans="2:13" x14ac:dyDescent="0.25">
      <c r="B52" s="79" t="str">
        <f t="shared" si="1"/>
        <v/>
      </c>
      <c r="C52" s="123" t="str">
        <f t="shared" si="1"/>
        <v/>
      </c>
      <c r="D52" s="38"/>
      <c r="E52" s="35"/>
      <c r="F52" s="39"/>
      <c r="G52" s="39"/>
      <c r="H52" s="40"/>
      <c r="J52" s="9" t="str">
        <f>IF(AND('Covered Services'!Q56&lt;&gt;1,'Covered Services'!E56="OutPt, OON-Office",'Covered Services'!B56&gt;0),'Covered Services'!B56,"")</f>
        <v/>
      </c>
      <c r="K52" s="76" t="str">
        <f>IF(J52="","",'Covered Services'!D56)</f>
        <v/>
      </c>
      <c r="L52" s="43" t="str">
        <f t="array" ref="L52">IF(COUNTIF($J$6:$J$207,"?*")&lt;ROW(J52)-5,"",INDEX(J:J,SMALL(IF(J$6:J$207&lt;&gt;"",ROW(J$6:J$207)),ROWS(J$6:J52))))</f>
        <v/>
      </c>
      <c r="M52" s="43" t="str">
        <f t="array" ref="M52">IF(COUNTIF($J$6:$J$207,"?*")&lt;ROW(K52)-5,"",INDEX(K:K,SMALL(IF(K$6:K$207&lt;&gt;"",ROW(K$6:K$207)),ROWS(K$6:K52))))</f>
        <v/>
      </c>
    </row>
    <row r="53" spans="2:13" x14ac:dyDescent="0.25">
      <c r="B53" s="79" t="str">
        <f t="shared" si="1"/>
        <v/>
      </c>
      <c r="C53" s="123" t="str">
        <f t="shared" si="1"/>
        <v/>
      </c>
      <c r="D53" s="38"/>
      <c r="E53" s="35"/>
      <c r="F53" s="39"/>
      <c r="G53" s="39"/>
      <c r="H53" s="40"/>
      <c r="J53" s="9" t="str">
        <f>IF(AND('Covered Services'!Q57&lt;&gt;1,'Covered Services'!E57="OutPt, OON-Office",'Covered Services'!B57&gt;0),'Covered Services'!B57,"")</f>
        <v/>
      </c>
      <c r="K53" s="76" t="str">
        <f>IF(J53="","",'Covered Services'!D57)</f>
        <v/>
      </c>
      <c r="L53" s="43" t="str">
        <f t="array" ref="L53">IF(COUNTIF($J$6:$J$207,"?*")&lt;ROW(J53)-5,"",INDEX(J:J,SMALL(IF(J$6:J$207&lt;&gt;"",ROW(J$6:J$207)),ROWS(J$6:J53))))</f>
        <v/>
      </c>
      <c r="M53" s="43" t="str">
        <f t="array" ref="M53">IF(COUNTIF($J$6:$J$207,"?*")&lt;ROW(K53)-5,"",INDEX(K:K,SMALL(IF(K$6:K$207&lt;&gt;"",ROW(K$6:K$207)),ROWS(K$6:K53))))</f>
        <v/>
      </c>
    </row>
    <row r="54" spans="2:13" x14ac:dyDescent="0.25">
      <c r="B54" s="79" t="str">
        <f t="shared" si="1"/>
        <v/>
      </c>
      <c r="C54" s="123" t="str">
        <f t="shared" si="1"/>
        <v/>
      </c>
      <c r="D54" s="38"/>
      <c r="E54" s="35"/>
      <c r="F54" s="39"/>
      <c r="G54" s="39"/>
      <c r="H54" s="40"/>
      <c r="J54" s="9" t="str">
        <f>IF(AND('Covered Services'!Q58&lt;&gt;1,'Covered Services'!E58="OutPt, OON-Office",'Covered Services'!B58&gt;0),'Covered Services'!B58,"")</f>
        <v/>
      </c>
      <c r="K54" s="76" t="str">
        <f>IF(J54="","",'Covered Services'!D58)</f>
        <v/>
      </c>
      <c r="L54" s="43" t="str">
        <f t="array" ref="L54">IF(COUNTIF($J$6:$J$207,"?*")&lt;ROW(J54)-5,"",INDEX(J:J,SMALL(IF(J$6:J$207&lt;&gt;"",ROW(J$6:J$207)),ROWS(J$6:J54))))</f>
        <v/>
      </c>
      <c r="M54" s="43" t="str">
        <f t="array" ref="M54">IF(COUNTIF($J$6:$J$207,"?*")&lt;ROW(K54)-5,"",INDEX(K:K,SMALL(IF(K$6:K$207&lt;&gt;"",ROW(K$6:K$207)),ROWS(K$6:K54))))</f>
        <v/>
      </c>
    </row>
    <row r="55" spans="2:13" x14ac:dyDescent="0.25">
      <c r="B55" s="79" t="str">
        <f t="shared" si="1"/>
        <v/>
      </c>
      <c r="C55" s="123" t="str">
        <f t="shared" si="1"/>
        <v/>
      </c>
      <c r="D55" s="38"/>
      <c r="E55" s="35"/>
      <c r="F55" s="39"/>
      <c r="G55" s="39"/>
      <c r="H55" s="40"/>
      <c r="J55" s="9" t="str">
        <f>IF(AND('Covered Services'!Q59&lt;&gt;1,'Covered Services'!E59="OutPt, OON-Office",'Covered Services'!B59&gt;0),'Covered Services'!B59,"")</f>
        <v/>
      </c>
      <c r="K55" s="76" t="str">
        <f>IF(J55="","",'Covered Services'!D59)</f>
        <v/>
      </c>
      <c r="L55" s="43" t="str">
        <f t="array" ref="L55">IF(COUNTIF($J$6:$J$207,"?*")&lt;ROW(J55)-5,"",INDEX(J:J,SMALL(IF(J$6:J$207&lt;&gt;"",ROW(J$6:J$207)),ROWS(J$6:J55))))</f>
        <v/>
      </c>
      <c r="M55" s="43" t="str">
        <f t="array" ref="M55">IF(COUNTIF($J$6:$J$207,"?*")&lt;ROW(K55)-5,"",INDEX(K:K,SMALL(IF(K$6:K$207&lt;&gt;"",ROW(K$6:K$207)),ROWS(K$6:K55))))</f>
        <v/>
      </c>
    </row>
    <row r="56" spans="2:13" x14ac:dyDescent="0.25">
      <c r="B56" s="79" t="str">
        <f t="shared" si="1"/>
        <v/>
      </c>
      <c r="C56" s="123" t="str">
        <f t="shared" si="1"/>
        <v/>
      </c>
      <c r="D56" s="38"/>
      <c r="E56" s="35"/>
      <c r="F56" s="39"/>
      <c r="G56" s="39"/>
      <c r="H56" s="40"/>
      <c r="J56" s="9" t="str">
        <f>IF(AND('Covered Services'!Q60&lt;&gt;1,'Covered Services'!E60="OutPt, OON-Office",'Covered Services'!B60&gt;0),'Covered Services'!B60,"")</f>
        <v/>
      </c>
      <c r="K56" s="76" t="str">
        <f>IF(J56="","",'Covered Services'!D60)</f>
        <v/>
      </c>
      <c r="L56" s="43" t="str">
        <f t="array" ref="L56">IF(COUNTIF($J$6:$J$207,"?*")&lt;ROW(J56)-5,"",INDEX(J:J,SMALL(IF(J$6:J$207&lt;&gt;"",ROW(J$6:J$207)),ROWS(J$6:J56))))</f>
        <v/>
      </c>
      <c r="M56" s="43" t="str">
        <f t="array" ref="M56">IF(COUNTIF($J$6:$J$207,"?*")&lt;ROW(K56)-5,"",INDEX(K:K,SMALL(IF(K$6:K$207&lt;&gt;"",ROW(K$6:K$207)),ROWS(K$6:K56))))</f>
        <v/>
      </c>
    </row>
    <row r="57" spans="2:13" x14ac:dyDescent="0.25">
      <c r="B57" s="79" t="str">
        <f t="shared" si="1"/>
        <v/>
      </c>
      <c r="C57" s="123" t="str">
        <f t="shared" si="1"/>
        <v/>
      </c>
      <c r="D57" s="38"/>
      <c r="E57" s="35"/>
      <c r="F57" s="39"/>
      <c r="G57" s="39"/>
      <c r="H57" s="40"/>
      <c r="J57" s="9" t="str">
        <f>IF(AND('Covered Services'!Q61&lt;&gt;1,'Covered Services'!E61="OutPt, OON-Office",'Covered Services'!B61&gt;0),'Covered Services'!B61,"")</f>
        <v/>
      </c>
      <c r="K57" s="76" t="str">
        <f>IF(J57="","",'Covered Services'!D61)</f>
        <v/>
      </c>
      <c r="L57" s="43" t="str">
        <f t="array" ref="L57">IF(COUNTIF($J$6:$J$207,"?*")&lt;ROW(J57)-5,"",INDEX(J:J,SMALL(IF(J$6:J$207&lt;&gt;"",ROW(J$6:J$207)),ROWS(J$6:J57))))</f>
        <v/>
      </c>
      <c r="M57" s="43" t="str">
        <f t="array" ref="M57">IF(COUNTIF($J$6:$J$207,"?*")&lt;ROW(K57)-5,"",INDEX(K:K,SMALL(IF(K$6:K$207&lt;&gt;"",ROW(K$6:K$207)),ROWS(K$6:K57))))</f>
        <v/>
      </c>
    </row>
    <row r="58" spans="2:13" x14ac:dyDescent="0.25">
      <c r="B58" s="79" t="str">
        <f t="shared" si="1"/>
        <v/>
      </c>
      <c r="C58" s="123" t="str">
        <f t="shared" si="1"/>
        <v/>
      </c>
      <c r="D58" s="38"/>
      <c r="E58" s="35"/>
      <c r="F58" s="39"/>
      <c r="G58" s="39"/>
      <c r="H58" s="40"/>
      <c r="J58" s="9" t="str">
        <f>IF(AND('Covered Services'!Q62&lt;&gt;1,'Covered Services'!E62="OutPt, OON-Office",'Covered Services'!B62&gt;0),'Covered Services'!B62,"")</f>
        <v/>
      </c>
      <c r="K58" s="76" t="str">
        <f>IF(J58="","",'Covered Services'!D62)</f>
        <v/>
      </c>
      <c r="L58" s="43" t="str">
        <f t="array" ref="L58">IF(COUNTIF($J$6:$J$207,"?*")&lt;ROW(J58)-5,"",INDEX(J:J,SMALL(IF(J$6:J$207&lt;&gt;"",ROW(J$6:J$207)),ROWS(J$6:J58))))</f>
        <v/>
      </c>
      <c r="M58" s="43" t="str">
        <f t="array" ref="M58">IF(COUNTIF($J$6:$J$207,"?*")&lt;ROW(K58)-5,"",INDEX(K:K,SMALL(IF(K$6:K$207&lt;&gt;"",ROW(K$6:K$207)),ROWS(K$6:K58))))</f>
        <v/>
      </c>
    </row>
    <row r="59" spans="2:13" x14ac:dyDescent="0.25">
      <c r="B59" s="79" t="str">
        <f t="shared" si="1"/>
        <v/>
      </c>
      <c r="C59" s="123" t="str">
        <f t="shared" si="1"/>
        <v/>
      </c>
      <c r="D59" s="38"/>
      <c r="E59" s="35"/>
      <c r="F59" s="39"/>
      <c r="G59" s="39"/>
      <c r="H59" s="40"/>
      <c r="J59" s="9" t="str">
        <f>IF(AND('Covered Services'!Q63&lt;&gt;1,'Covered Services'!E63="OutPt, OON-Office",'Covered Services'!B63&gt;0),'Covered Services'!B63,"")</f>
        <v/>
      </c>
      <c r="K59" s="76" t="str">
        <f>IF(J59="","",'Covered Services'!D63)</f>
        <v/>
      </c>
      <c r="L59" s="43" t="str">
        <f t="array" ref="L59">IF(COUNTIF($J$6:$J$207,"?*")&lt;ROW(J59)-5,"",INDEX(J:J,SMALL(IF(J$6:J$207&lt;&gt;"",ROW(J$6:J$207)),ROWS(J$6:J59))))</f>
        <v/>
      </c>
      <c r="M59" s="43" t="str">
        <f t="array" ref="M59">IF(COUNTIF($J$6:$J$207,"?*")&lt;ROW(K59)-5,"",INDEX(K:K,SMALL(IF(K$6:K$207&lt;&gt;"",ROW(K$6:K$207)),ROWS(K$6:K59))))</f>
        <v/>
      </c>
    </row>
    <row r="60" spans="2:13" x14ac:dyDescent="0.25">
      <c r="B60" s="79" t="str">
        <f t="shared" si="1"/>
        <v/>
      </c>
      <c r="C60" s="123" t="str">
        <f t="shared" si="1"/>
        <v/>
      </c>
      <c r="D60" s="38"/>
      <c r="E60" s="35"/>
      <c r="F60" s="39"/>
      <c r="G60" s="39"/>
      <c r="H60" s="40"/>
      <c r="J60" s="9" t="str">
        <f>IF(AND('Covered Services'!Q64&lt;&gt;1,'Covered Services'!E64="OutPt, OON-Office",'Covered Services'!B64&gt;0),'Covered Services'!B64,"")</f>
        <v/>
      </c>
      <c r="K60" s="76" t="str">
        <f>IF(J60="","",'Covered Services'!D64)</f>
        <v/>
      </c>
      <c r="L60" s="43" t="str">
        <f t="array" ref="L60">IF(COUNTIF($J$6:$J$207,"?*")&lt;ROW(J60)-5,"",INDEX(J:J,SMALL(IF(J$6:J$207&lt;&gt;"",ROW(J$6:J$207)),ROWS(J$6:J60))))</f>
        <v/>
      </c>
      <c r="M60" s="43" t="str">
        <f t="array" ref="M60">IF(COUNTIF($J$6:$J$207,"?*")&lt;ROW(K60)-5,"",INDEX(K:K,SMALL(IF(K$6:K$207&lt;&gt;"",ROW(K$6:K$207)),ROWS(K$6:K60))))</f>
        <v/>
      </c>
    </row>
    <row r="61" spans="2:13" x14ac:dyDescent="0.25">
      <c r="B61" s="79" t="str">
        <f t="shared" si="1"/>
        <v/>
      </c>
      <c r="C61" s="123" t="str">
        <f t="shared" si="1"/>
        <v/>
      </c>
      <c r="D61" s="38"/>
      <c r="E61" s="35"/>
      <c r="F61" s="39"/>
      <c r="G61" s="39"/>
      <c r="H61" s="40"/>
      <c r="J61" s="9" t="str">
        <f>IF(AND('Covered Services'!Q65&lt;&gt;1,'Covered Services'!E65="OutPt, OON-Office",'Covered Services'!B65&gt;0),'Covered Services'!B65,"")</f>
        <v/>
      </c>
      <c r="K61" s="76" t="str">
        <f>IF(J61="","",'Covered Services'!D65)</f>
        <v/>
      </c>
      <c r="L61" s="43" t="str">
        <f t="array" ref="L61">IF(COUNTIF($J$6:$J$207,"?*")&lt;ROW(J61)-5,"",INDEX(J:J,SMALL(IF(J$6:J$207&lt;&gt;"",ROW(J$6:J$207)),ROWS(J$6:J61))))</f>
        <v/>
      </c>
      <c r="M61" s="43" t="str">
        <f t="array" ref="M61">IF(COUNTIF($J$6:$J$207,"?*")&lt;ROW(K61)-5,"",INDEX(K:K,SMALL(IF(K$6:K$207&lt;&gt;"",ROW(K$6:K$207)),ROWS(K$6:K61))))</f>
        <v/>
      </c>
    </row>
    <row r="62" spans="2:13" ht="15.75" thickBot="1" x14ac:dyDescent="0.3">
      <c r="B62" s="81" t="str">
        <f>L62</f>
        <v/>
      </c>
      <c r="C62" s="124" t="str">
        <f>M62</f>
        <v/>
      </c>
      <c r="D62" s="82"/>
      <c r="E62" s="83"/>
      <c r="F62" s="84"/>
      <c r="G62" s="84"/>
      <c r="H62" s="85"/>
      <c r="J62" s="9" t="str">
        <f>IF(AND('Covered Services'!Q66&lt;&gt;1,'Covered Services'!E66="OutPt, OON-Office",'Covered Services'!B66&gt;0),'Covered Services'!B66,"")</f>
        <v/>
      </c>
      <c r="K62" s="76" t="str">
        <f>IF(J62="","",'Covered Services'!D66)</f>
        <v/>
      </c>
      <c r="L62" s="43" t="str">
        <f t="array" ref="L62">IF(COUNTIF($J$6:$J$207,"?*")&lt;ROW(J62)-5,"",INDEX(J:J,SMALL(IF(J$6:J$207&lt;&gt;"",ROW(J$6:J$207)),ROWS(J$6:J62))))</f>
        <v/>
      </c>
      <c r="M62" s="43" t="str">
        <f t="array" ref="M62">IF(COUNTIF($J$6:$J$207,"?*")&lt;ROW(K62)-5,"",INDEX(K:K,SMALL(IF(K$6:K$207&lt;&gt;"",ROW(K$6:K$207)),ROWS(K$6:K62))))</f>
        <v/>
      </c>
    </row>
    <row r="63" spans="2:13" ht="75.75" thickBot="1" x14ac:dyDescent="0.3">
      <c r="B63" s="89" t="s">
        <v>88</v>
      </c>
      <c r="C63" s="80">
        <f>SUM(C6:C62)</f>
        <v>0</v>
      </c>
      <c r="D63" s="31" t="s">
        <v>29</v>
      </c>
      <c r="E63" s="31" t="s">
        <v>44</v>
      </c>
      <c r="F63" s="31" t="s">
        <v>30</v>
      </c>
      <c r="G63" s="31" t="s">
        <v>45</v>
      </c>
      <c r="H63" s="31" t="s">
        <v>46</v>
      </c>
      <c r="J63" s="9" t="str">
        <f>IF(AND('Covered Services'!Q67&lt;&gt;1,'Covered Services'!E67="OutPt, OON-Office",'Covered Services'!B67&gt;0),'Covered Services'!B67,"")</f>
        <v/>
      </c>
      <c r="K63" s="76" t="str">
        <f>IF(J63="","",'Covered Services'!D67)</f>
        <v/>
      </c>
      <c r="L63" s="43" t="str">
        <f t="array" ref="L63">IF(COUNTIF($J$6:$J$207,"?*")&lt;ROW(J63)-5,"",INDEX(J:J,SMALL(IF(J$6:J$207&lt;&gt;"",ROW(J$6:J$207)),ROWS(J$6:J63))))</f>
        <v/>
      </c>
      <c r="M63" s="43" t="str">
        <f t="array" ref="M63">IF(COUNTIF($J$6:$J$207,"?*")&lt;ROW(K63)-5,"",INDEX(K:K,SMALL(IF(K$6:K$207&lt;&gt;"",ROW(K$6:K$207)),ROWS(K$6:K63))))</f>
        <v/>
      </c>
    </row>
    <row r="64" spans="2:13" ht="15.75" thickBot="1" x14ac:dyDescent="0.3">
      <c r="B64" s="10"/>
      <c r="C64" s="29" t="s">
        <v>18</v>
      </c>
      <c r="D64" s="32">
        <f>SUMIF(D6:D62,"&gt;0",C6:C62)</f>
        <v>0</v>
      </c>
      <c r="E64" s="32">
        <f>SUMIF(E6:E62,"&gt;0",C6:C62)</f>
        <v>0</v>
      </c>
      <c r="F64" s="32">
        <f>SUMIF(F6:F62,"Y",C6:C62)</f>
        <v>0</v>
      </c>
      <c r="G64" s="32">
        <f>SUMIF(G6:G62,"&gt;0",C6:C62)</f>
        <v>0</v>
      </c>
      <c r="H64" s="32">
        <f>SUMIF(H6:H62,"&gt;0",C6:C62)</f>
        <v>0</v>
      </c>
      <c r="J64" s="9" t="str">
        <f>IF(AND('Covered Services'!Q68&lt;&gt;1,'Covered Services'!E68="OutPt, OON-Office",'Covered Services'!B68&gt;0),'Covered Services'!B68,"")</f>
        <v/>
      </c>
      <c r="K64" s="76" t="str">
        <f>IF(J64="","",'Covered Services'!D68)</f>
        <v/>
      </c>
      <c r="L64" s="43" t="str">
        <f t="array" ref="L64">IF(COUNTIF($J$6:$J$207,"?*")&lt;ROW(J64)-5,"",INDEX(J:J,SMALL(IF(J$6:J$207&lt;&gt;"",ROW(J$6:J$207)),ROWS(J$6:J64))))</f>
        <v/>
      </c>
      <c r="M64" s="43" t="str">
        <f t="array" ref="M64">IF(COUNTIF($J$6:$J$207,"?*")&lt;ROW(K64)-5,"",INDEX(K:K,SMALL(IF(K$6:K$207&lt;&gt;"",ROW(K$6:K$207)),ROWS(K$6:K64))))</f>
        <v/>
      </c>
    </row>
    <row r="65" spans="2:13" ht="75.75" thickBot="1" x14ac:dyDescent="0.3">
      <c r="B65" s="10"/>
      <c r="C65" s="11"/>
      <c r="D65" s="13" t="s">
        <v>39</v>
      </c>
      <c r="E65" s="13" t="s">
        <v>40</v>
      </c>
      <c r="F65" s="13" t="s">
        <v>41</v>
      </c>
      <c r="G65" s="13" t="s">
        <v>42</v>
      </c>
      <c r="H65" s="13" t="s">
        <v>43</v>
      </c>
      <c r="J65" s="9" t="str">
        <f>IF(AND('Covered Services'!Q69&lt;&gt;1,'Covered Services'!E69="OutPt, OON-Office",'Covered Services'!B69&gt;0),'Covered Services'!B69,"")</f>
        <v/>
      </c>
      <c r="K65" s="76" t="str">
        <f>IF(J65="","",'Covered Services'!D69)</f>
        <v/>
      </c>
      <c r="L65" s="43" t="str">
        <f t="array" ref="L65">IF(COUNTIF($J$6:$J$207,"?*")&lt;ROW(J65)-5,"",INDEX(J:J,SMALL(IF(J$6:J$207&lt;&gt;"",ROW(J$6:J$207)),ROWS(J$6:J65))))</f>
        <v/>
      </c>
      <c r="M65" s="43" t="str">
        <f t="array" ref="M65">IF(COUNTIF($J$6:$J$207,"?*")&lt;ROW(K65)-5,"",INDEX(K:K,SMALL(IF(K$6:K$207&lt;&gt;"",ROW(K$6:K$207)),ROWS(K$6:K65))))</f>
        <v/>
      </c>
    </row>
    <row r="66" spans="2:13" ht="60.75" thickBot="1" x14ac:dyDescent="0.3">
      <c r="B66" s="14"/>
      <c r="C66" s="23" t="s">
        <v>48</v>
      </c>
      <c r="D66" s="33">
        <f>IF(D64&gt;0,D64/$C63,0)</f>
        <v>0</v>
      </c>
      <c r="E66" s="33">
        <f>IF(E64&gt;0,E64/$C63,0)</f>
        <v>0</v>
      </c>
      <c r="F66" s="33">
        <f>IF(F64&gt;0,F64/$C63,0)</f>
        <v>0</v>
      </c>
      <c r="G66" s="33">
        <f>IF(G64&gt;0,G64/$C63,0)</f>
        <v>0</v>
      </c>
      <c r="H66" s="33">
        <f>IF(H64&gt;0,H64/$C63,0)</f>
        <v>0</v>
      </c>
      <c r="J66" s="9" t="str">
        <f>IF(AND('Covered Services'!Q70&lt;&gt;1,'Covered Services'!E70="OutPt, OON-Office",'Covered Services'!B70&gt;0),'Covered Services'!B70,"")</f>
        <v/>
      </c>
      <c r="K66" s="76" t="str">
        <f>IF(J66="","",'Covered Services'!D70)</f>
        <v/>
      </c>
      <c r="L66" s="43" t="str">
        <f t="array" ref="L66">IF(COUNTIF($J$6:$J$207,"?*")&lt;ROW(J66)-5,"",INDEX(J:J,SMALL(IF(J$6:J$207&lt;&gt;"",ROW(J$6:J$207)),ROWS(J$6:J66))))</f>
        <v/>
      </c>
      <c r="M66" s="43" t="str">
        <f t="array" ref="M66">IF(COUNTIF($J$6:$J$207,"?*")&lt;ROW(K66)-5,"",INDEX(K:K,SMALL(IF(K$6:K$207&lt;&gt;"",ROW(K$6:K$207)),ROWS(K$6:K66))))</f>
        <v/>
      </c>
    </row>
    <row r="67" spans="2:13" ht="15.75" thickBot="1" x14ac:dyDescent="0.3">
      <c r="D67" s="53" t="str">
        <f>_xlfn.IFS(AND(D66&gt;0, D66&lt;2/3), "Threshold Not Met", D66&gt;2/3, "Threshold Met", D66=0, "-")</f>
        <v>-</v>
      </c>
      <c r="E67" s="53" t="str">
        <f t="shared" ref="E67:H67" si="2">_xlfn.IFS(AND(E66&gt;0, E66&lt;2/3), "Threshold Not Met", E66&gt;2/3, "Threshold Met", E66=0, "-")</f>
        <v>-</v>
      </c>
      <c r="F67" s="53" t="str">
        <f t="shared" si="2"/>
        <v>-</v>
      </c>
      <c r="G67" s="53" t="str">
        <f t="shared" si="2"/>
        <v>-</v>
      </c>
      <c r="H67" s="53" t="str">
        <f t="shared" si="2"/>
        <v>-</v>
      </c>
      <c r="J67" s="9" t="str">
        <f>IF(AND('Covered Services'!Q71&lt;&gt;1,'Covered Services'!E71="OutPt, OON-Office",'Covered Services'!B71&gt;0),'Covered Services'!B71,"")</f>
        <v/>
      </c>
      <c r="K67" s="76" t="str">
        <f>IF(J67="","",'Covered Services'!D71)</f>
        <v/>
      </c>
      <c r="L67" s="43" t="str">
        <f t="array" ref="L67">IF(COUNTIF($J$6:$J$207,"?*")&lt;ROW(J67)-5,"",INDEX(J:J,SMALL(IF(J$6:J$207&lt;&gt;"",ROW(J$6:J$207)),ROWS(J$6:J67))))</f>
        <v/>
      </c>
      <c r="M67" s="43" t="str">
        <f t="array" ref="M67">IF(COUNTIF($J$6:$J$207,"?*")&lt;ROW(K67)-5,"",INDEX(K:K,SMALL(IF(K$6:K$207&lt;&gt;"",ROW(K$6:K$207)),ROWS(K$6:K67))))</f>
        <v/>
      </c>
    </row>
    <row r="68" spans="2:13" ht="65.25" customHeight="1" x14ac:dyDescent="0.25">
      <c r="B68" s="138" t="s">
        <v>17</v>
      </c>
      <c r="C68" s="139"/>
      <c r="D68" s="139"/>
      <c r="E68" s="139"/>
      <c r="F68" s="140"/>
      <c r="G68" s="50"/>
      <c r="H68" s="52"/>
      <c r="J68" s="9" t="str">
        <f>IF(AND('Covered Services'!Q72&lt;&gt;1,'Covered Services'!E72="OutPt, OON-Office",'Covered Services'!B72&gt;0),'Covered Services'!B72,"")</f>
        <v/>
      </c>
      <c r="K68" s="76" t="str">
        <f>IF(J68="","",'Covered Services'!D72)</f>
        <v/>
      </c>
      <c r="L68" s="43" t="str">
        <f t="array" ref="L68">IF(COUNTIF($J$6:$J$207,"?*")&lt;ROW(J68)-5,"",INDEX(J:J,SMALL(IF(J$6:J$207&lt;&gt;"",ROW(J$6:J$207)),ROWS(J$6:J68))))</f>
        <v/>
      </c>
      <c r="M68" s="43" t="str">
        <f t="array" ref="M68">IF(COUNTIF($J$6:$J$207,"?*")&lt;ROW(K68)-5,"",INDEX(K:K,SMALL(IF(K$6:K$207&lt;&gt;"",ROW(K$6:K$207)),ROWS(K$6:K68))))</f>
        <v/>
      </c>
    </row>
    <row r="69" spans="2:13" ht="94.5" x14ac:dyDescent="0.25">
      <c r="B69" s="54" t="s">
        <v>19</v>
      </c>
      <c r="C69" s="7" t="s">
        <v>20</v>
      </c>
      <c r="D69" s="7" t="s">
        <v>32</v>
      </c>
      <c r="E69" s="8" t="s">
        <v>28</v>
      </c>
      <c r="F69" s="64" t="s">
        <v>25</v>
      </c>
      <c r="G69" s="51" t="str">
        <f>IF(F70="Threshold Not Met","No such cost sharing shall be applied","")</f>
        <v/>
      </c>
      <c r="H69" s="43"/>
      <c r="J69" s="9" t="str">
        <f>IF(AND('Covered Services'!Q73&lt;&gt;1,'Covered Services'!E73="OutPt, OON-Office",'Covered Services'!B73&gt;0),'Covered Services'!B73,"")</f>
        <v/>
      </c>
      <c r="K69" s="76" t="str">
        <f>IF(J69="","",'Covered Services'!D73)</f>
        <v/>
      </c>
      <c r="L69" s="43" t="str">
        <f t="array" ref="L69">IF(COUNTIF($J$6:$J$207,"?*")&lt;ROW(J69)-5,"",INDEX(J:J,SMALL(IF(J$6:J$207&lt;&gt;"",ROW(J$6:J$207)),ROWS(J$6:J69))))</f>
        <v/>
      </c>
      <c r="M69" s="43" t="str">
        <f t="array" ref="M69">IF(COUNTIF($J$6:$J$207,"?*")&lt;ROW(K69)-5,"",INDEX(K:K,SMALL(IF(K$6:K$207&lt;&gt;"",ROW(K$6:K$207)),ROWS(K$6:K69))))</f>
        <v/>
      </c>
    </row>
    <row r="70" spans="2:13" ht="15.75" x14ac:dyDescent="0.25">
      <c r="B70" s="55" t="e">
        <f t="array" ref="B70">IFERROR(SMALL(IF((COUNTIF($B$69:B69, $D$6:$D$62)=0)*ISNUMBER($D$6:$D$62), $D$6:$D$62, "A"), 1), INDEX($D$6:$D$62, MATCH(SMALL(IF(ISTEXT($D$6:$D$62)*(COUNTIF(B69:$B$69, $D$6:$D$62)=0), COUNTIF($D$6:$D$62, "&lt;"&amp;$D$6:$D$62), ""), 1), IF(ISTEXT($D$6:$D$62), COUNTIF($D$6:$D$62, "&lt;"&amp;$D$6:$D$62), ""), 0)))</f>
        <v>#NUM!</v>
      </c>
      <c r="C70" s="45" t="str">
        <f t="shared" ref="C70:C75" si="3">IF(ISNUMBER(B70),SUMIF($D$6:$D$62,B70,$C$6:$C$62),"")</f>
        <v/>
      </c>
      <c r="D70" s="48" t="str">
        <f>IF(ISNUMBER(C70),C70/$C$76,"")</f>
        <v/>
      </c>
      <c r="E70" s="49">
        <f>IF(ISNUMBER(D70),D70,0)</f>
        <v>0</v>
      </c>
      <c r="F70" s="47" t="str">
        <f>IF(AND(D64&gt;0,D66&lt;2/3),"Threshold Not Met",IF(E70&gt;0.5001,"Predominant Level Met","_"))</f>
        <v>_</v>
      </c>
      <c r="G70" s="43"/>
      <c r="J70" s="9" t="str">
        <f>IF(AND('Covered Services'!Q74&lt;&gt;1,'Covered Services'!E74="OutPt, OON-Office",'Covered Services'!B74&gt;0),'Covered Services'!B74,"")</f>
        <v/>
      </c>
      <c r="K70" s="76" t="str">
        <f>IF(J70="","",'Covered Services'!D74)</f>
        <v/>
      </c>
      <c r="L70" s="43" t="str">
        <f t="array" ref="L70">IF(COUNTIF($J$6:$J$207,"?*")&lt;ROW(J70)-5,"",INDEX(J:J,SMALL(IF(J$6:J$207&lt;&gt;"",ROW(J$6:J$207)),ROWS(J$6:J70))))</f>
        <v/>
      </c>
      <c r="M70" s="43" t="str">
        <f t="array" ref="M70">IF(COUNTIF($J$6:$J$207,"?*")&lt;ROW(K70)-5,"",INDEX(K:K,SMALL(IF(K$6:K$207&lt;&gt;"",ROW(K$6:K$207)),ROWS(K$6:K70))))</f>
        <v/>
      </c>
    </row>
    <row r="71" spans="2:13" ht="15.75" x14ac:dyDescent="0.25">
      <c r="B71" s="55" t="e">
        <f t="array" ref="B71">IFERROR(SMALL(IF((COUNTIF($B$69:B70, $D$6:$D$62)=0)*ISNUMBER($D$6:$D$62), $D$6:$D$62, "A"), 1), INDEX($D$6:$D$62, MATCH(SMALL(IF(ISTEXT($D$6:$D$62)*(COUNTIF(B$69:$B70, $D$6:$D$62)=0), COUNTIF($D$6:$D$62, "&lt;"&amp;$D$6:$D$62), ""), 1), IF(ISTEXT($D$6:$D$62), COUNTIF($D$6:$D$62, "&lt;"&amp;$D$6:$D$62), ""), 0)))</f>
        <v>#NUM!</v>
      </c>
      <c r="C71" s="45" t="str">
        <f t="shared" si="3"/>
        <v/>
      </c>
      <c r="D71" s="48" t="str">
        <f t="shared" ref="D71:D75" si="4">IF(ISNUMBER(C71),C71/$C$76,"")</f>
        <v/>
      </c>
      <c r="E71" s="49">
        <f>IF(ISNUMBER(D71),SUM(D70:D71),0)</f>
        <v>0</v>
      </c>
      <c r="F71" s="26" t="str">
        <f>IF(OR(F70="Predominant Level Met",F70="Threshold Not Met"),"_",(IF(E71&gt;0.5001,"Predominant Level Met","_")))</f>
        <v>_</v>
      </c>
      <c r="G71" s="43"/>
      <c r="J71" s="9" t="str">
        <f>IF(AND('Covered Services'!Q75&lt;&gt;1,'Covered Services'!E75="OutPt, OON-Office",'Covered Services'!B75&gt;0),'Covered Services'!B75,"")</f>
        <v/>
      </c>
      <c r="K71" s="76" t="str">
        <f>IF(J71="","",'Covered Services'!D75)</f>
        <v/>
      </c>
      <c r="L71" s="43" t="str">
        <f t="array" ref="L71">IF(COUNTIF($J$6:$J$207,"?*")&lt;ROW(J71)-5,"",INDEX(J:J,SMALL(IF(J$6:J$207&lt;&gt;"",ROW(J$6:J$207)),ROWS(J$6:J71))))</f>
        <v/>
      </c>
      <c r="M71" s="43" t="str">
        <f t="array" ref="M71">IF(COUNTIF($J$6:$J$207,"?*")&lt;ROW(K71)-5,"",INDEX(K:K,SMALL(IF(K$6:K$207&lt;&gt;"",ROW(K$6:K$207)),ROWS(K$6:K71))))</f>
        <v/>
      </c>
    </row>
    <row r="72" spans="2:13" ht="15.75" x14ac:dyDescent="0.25">
      <c r="B72" s="55" t="e">
        <f t="array" ref="B72">IFERROR(SMALL(IF((COUNTIF($B$69:B71, $D$6:$D$62)=0)*ISNUMBER($D$6:$D$62), $D$6:$D$62, "A"), 1), INDEX($D$6:$D$62, MATCH(SMALL(IF(ISTEXT($D$6:$D$62)*(COUNTIF(B$69:$B71, $D$6:$D$62)=0), COUNTIF($D$6:$D$62, "&lt;"&amp;$D$6:$D$62), ""), 1), IF(ISTEXT($D$6:$D$62), COUNTIF($D$6:$D$62, "&lt;"&amp;$D$6:$D$62), ""), 0)))</f>
        <v>#NUM!</v>
      </c>
      <c r="C72" s="45" t="str">
        <f t="shared" si="3"/>
        <v/>
      </c>
      <c r="D72" s="48" t="str">
        <f t="shared" si="4"/>
        <v/>
      </c>
      <c r="E72" s="49">
        <f>IF(ISNUMBER(D72),SUM(D70:D72),0)</f>
        <v>0</v>
      </c>
      <c r="F72" s="26" t="str">
        <f>IF(OR(F71="Predominant Level Met",F70="Predominant Level Met",F70="Threshold Not Met"),"_",(IF(E72&gt;0.5001,"Predominant Level Met","_")))</f>
        <v>_</v>
      </c>
      <c r="G72" s="46"/>
      <c r="J72" s="9" t="str">
        <f>IF(AND('Covered Services'!Q76&lt;&gt;1,'Covered Services'!E76="OutPt, OON-Office",'Covered Services'!B76&gt;0),'Covered Services'!B76,"")</f>
        <v/>
      </c>
      <c r="K72" s="76" t="str">
        <f>IF(J72="","",'Covered Services'!D76)</f>
        <v/>
      </c>
      <c r="L72" s="43" t="str">
        <f t="array" ref="L72">IF(COUNTIF($J$6:$J$207,"?*")&lt;ROW(J72)-5,"",INDEX(J:J,SMALL(IF(J$6:J$207&lt;&gt;"",ROW(J$6:J$207)),ROWS(J$6:J72))))</f>
        <v/>
      </c>
      <c r="M72" s="43" t="str">
        <f t="array" ref="M72">IF(COUNTIF($J$6:$J$207,"?*")&lt;ROW(K72)-5,"",INDEX(K:K,SMALL(IF(K$6:K$207&lt;&gt;"",ROW(K$6:K$207)),ROWS(K$6:K72))))</f>
        <v/>
      </c>
    </row>
    <row r="73" spans="2:13" ht="15.75" x14ac:dyDescent="0.25">
      <c r="B73" s="55" t="e">
        <f t="array" ref="B73">IFERROR(SMALL(IF((COUNTIF($B$69:B72, $D$6:$D$62)=0)*ISNUMBER($D$6:$D$62), $D$6:$D$62, "A"), 1), INDEX($D$6:$D$62, MATCH(SMALL(IF(ISTEXT($D$6:$D$62)*(COUNTIF(B$69:$B72, $D$6:$D$62)=0), COUNTIF($D$6:$D$62, "&lt;"&amp;$D$6:$D$62), ""), 1), IF(ISTEXT($D$6:$D$62), COUNTIF($D$6:$D$62, "&lt;"&amp;$D$6:$D$62), ""), 0)))</f>
        <v>#NUM!</v>
      </c>
      <c r="C73" s="45" t="str">
        <f t="shared" si="3"/>
        <v/>
      </c>
      <c r="D73" s="48" t="str">
        <f t="shared" si="4"/>
        <v/>
      </c>
      <c r="E73" s="49">
        <f>IF(ISNUMBER(D73),SUM(D70:D73),0)</f>
        <v>0</v>
      </c>
      <c r="F73" s="26" t="str">
        <f>IF(OR(F72="Predominant Level Met",F71="Predominant Level Met",F70="Predominant Level Met",F70="Threshold Not Met"),"_",(IF(E73&gt;0.5001,"Predominant Level Met","_")))</f>
        <v>_</v>
      </c>
      <c r="G73" s="43"/>
      <c r="J73" s="9" t="str">
        <f>IF(AND('Covered Services'!Q77&lt;&gt;1,'Covered Services'!E77="OutPt, OON-Office",'Covered Services'!B77&gt;0),'Covered Services'!B77,"")</f>
        <v/>
      </c>
      <c r="K73" s="76" t="str">
        <f>IF(J73="","",'Covered Services'!D77)</f>
        <v/>
      </c>
      <c r="L73" s="43" t="str">
        <f t="array" ref="L73">IF(COUNTIF($J$6:$J$207,"?*")&lt;ROW(J73)-5,"",INDEX(J:J,SMALL(IF(J$6:J$207&lt;&gt;"",ROW(J$6:J$207)),ROWS(J$6:J73))))</f>
        <v/>
      </c>
      <c r="M73" s="43" t="str">
        <f t="array" ref="M73">IF(COUNTIF($J$6:$J$207,"?*")&lt;ROW(K73)-5,"",INDEX(K:K,SMALL(IF(K$6:K$207&lt;&gt;"",ROW(K$6:K$207)),ROWS(K$6:K73))))</f>
        <v/>
      </c>
    </row>
    <row r="74" spans="2:13" ht="15.75" x14ac:dyDescent="0.25">
      <c r="B74" s="55" t="e">
        <f t="array" ref="B74">IFERROR(SMALL(IF((COUNTIF($B$69:B73, $D$6:$D$62)=0)*ISNUMBER($D$6:$D$62), $D$6:$D$62, "A"), 1), INDEX($D$6:$D$62, MATCH(SMALL(IF(ISTEXT($D$6:$D$62)*(COUNTIF(B$69:$B73, $D$6:$D$62)=0), COUNTIF($D$6:$D$62, "&lt;"&amp;$D$6:$D$62), ""), 1), IF(ISTEXT($D$6:$D$62), COUNTIF($D$6:$D$62, "&lt;"&amp;$D$6:$D$62), ""), 0)))</f>
        <v>#NUM!</v>
      </c>
      <c r="C74" s="45" t="str">
        <f t="shared" si="3"/>
        <v/>
      </c>
      <c r="D74" s="48" t="str">
        <f t="shared" si="4"/>
        <v/>
      </c>
      <c r="E74" s="49">
        <f>IF(ISNUMBER(D74),SUM(D70:D74),0)</f>
        <v>0</v>
      </c>
      <c r="F74" s="26" t="str">
        <f>IF(OR(F73="Predominant Level Met",F72="Predominant Level Met",F71="Predominant Level Met",F70="Predominant Level Met",F70="Threshold Not Met"),"_",(IF(E74&gt;0.5001,"Predominant Level Met","_")))</f>
        <v>_</v>
      </c>
      <c r="J74" s="9" t="str">
        <f>IF(AND('Covered Services'!Q78&lt;&gt;1,'Covered Services'!E78="OutPt, OON-Office",'Covered Services'!B78&gt;0),'Covered Services'!B78,"")</f>
        <v/>
      </c>
      <c r="K74" s="76" t="str">
        <f>IF(J74="","",'Covered Services'!D78)</f>
        <v/>
      </c>
      <c r="L74" s="43" t="str">
        <f t="array" ref="L74">IF(COUNTIF($J$6:$J$207,"?*")&lt;ROW(J74)-5,"",INDEX(J:J,SMALL(IF(J$6:J$207&lt;&gt;"",ROW(J$6:J$207)),ROWS(J$6:J74))))</f>
        <v/>
      </c>
      <c r="M74" s="43" t="str">
        <f t="array" ref="M74">IF(COUNTIF($J$6:$J$207,"?*")&lt;ROW(K74)-5,"",INDEX(K:K,SMALL(IF(K$6:K$207&lt;&gt;"",ROW(K$6:K$207)),ROWS(K$6:K74))))</f>
        <v/>
      </c>
    </row>
    <row r="75" spans="2:13" ht="16.5" thickBot="1" x14ac:dyDescent="0.3">
      <c r="B75" s="55" t="e">
        <f t="array" ref="B75">IFERROR(SMALL(IF((COUNTIF($B$69:B74, $D$6:$D$62)=0)*ISNUMBER($D$6:$D$62), $D$6:$D$62, "A"), 1), INDEX($D$6:$D$62, MATCH(SMALL(IF(ISTEXT($D$6:$D$62)*(COUNTIF(B$69:$B74, $D$6:$D$62)=0), COUNTIF($D$6:$D$62, "&lt;"&amp;$D$6:$D$62), ""), 1), IF(ISTEXT($D$6:$D$62), COUNTIF($D$6:$D$62, "&lt;"&amp;$D$6:$D$62), ""), 0)))</f>
        <v>#NUM!</v>
      </c>
      <c r="C75" s="45" t="str">
        <f t="shared" si="3"/>
        <v/>
      </c>
      <c r="D75" s="48" t="str">
        <f t="shared" si="4"/>
        <v/>
      </c>
      <c r="E75" s="49">
        <f>IF(ISNUMBER(D75),SUM(D70:D75),0)</f>
        <v>0</v>
      </c>
      <c r="F75" s="26" t="str">
        <f>IF(OR(F74="Predominant Level Met",F73="Predominant Level Met",F72="Predominant Level Met",F71="Predominant Level Met",F70="Predominant Level Met",F70="Threshold Not Met"),"_",(IF(E75&gt;0.5001,"Predominant Level Met","_")))</f>
        <v>_</v>
      </c>
      <c r="J75" s="9" t="str">
        <f>IF(AND('Covered Services'!Q79&lt;&gt;1,'Covered Services'!E79="OutPt, OON-Office",'Covered Services'!B79&gt;0),'Covered Services'!B79,"")</f>
        <v/>
      </c>
      <c r="K75" s="76" t="str">
        <f>IF(J75="","",'Covered Services'!D79)</f>
        <v/>
      </c>
      <c r="L75" s="43" t="str">
        <f t="array" ref="L75">IF(COUNTIF($J$6:$J$207,"?*")&lt;ROW(J75)-5,"",INDEX(J:J,SMALL(IF(J$6:J$207&lt;&gt;"",ROW(J$6:J$207)),ROWS(J$6:J75))))</f>
        <v/>
      </c>
      <c r="M75" s="43" t="str">
        <f t="array" ref="M75">IF(COUNTIF($J$6:$J$207,"?*")&lt;ROW(K75)-5,"",INDEX(K:K,SMALL(IF(K$6:K$207&lt;&gt;"",ROW(K$6:K$207)),ROWS(K$6:K75))))</f>
        <v/>
      </c>
    </row>
    <row r="76" spans="2:13" ht="18" thickBot="1" x14ac:dyDescent="0.35">
      <c r="B76" s="56" t="s">
        <v>31</v>
      </c>
      <c r="C76" s="44">
        <f>SUM(C70:C75)</f>
        <v>0</v>
      </c>
      <c r="D76" s="18"/>
      <c r="E76" s="24"/>
      <c r="F76" s="15"/>
      <c r="J76" s="9" t="str">
        <f>IF(AND('Covered Services'!Q80&lt;&gt;1,'Covered Services'!E80="OutPt, OON-Office",'Covered Services'!B80&gt;0),'Covered Services'!B80,"")</f>
        <v/>
      </c>
      <c r="K76" s="76" t="str">
        <f>IF(J76="","",'Covered Services'!D80)</f>
        <v/>
      </c>
      <c r="L76" s="43" t="str">
        <f t="array" ref="L76">IF(COUNTIF($J$6:$J$207,"?*")&lt;ROW(J76)-5,"",INDEX(J:J,SMALL(IF(J$6:J$207&lt;&gt;"",ROW(J$6:J$207)),ROWS(J$6:J76))))</f>
        <v/>
      </c>
      <c r="M76" s="43" t="str">
        <f t="array" ref="M76">IF(COUNTIF($J$6:$J$207,"?*")&lt;ROW(K76)-5,"",INDEX(K:K,SMALL(IF(K$6:K$207&lt;&gt;"",ROW(K$6:K$207)),ROWS(K$6:K76))))</f>
        <v/>
      </c>
    </row>
    <row r="77" spans="2:13" x14ac:dyDescent="0.25">
      <c r="B77" s="57"/>
      <c r="C77" s="11"/>
      <c r="D77" s="11"/>
      <c r="E77" s="11"/>
      <c r="F77" s="12"/>
      <c r="J77" s="9" t="str">
        <f>IF(AND('Covered Services'!Q81&lt;&gt;1,'Covered Services'!E81="OutPt, OON-Office",'Covered Services'!B81&gt;0),'Covered Services'!B81,"")</f>
        <v/>
      </c>
      <c r="K77" s="76" t="str">
        <f>IF(J77="","",'Covered Services'!D81)</f>
        <v/>
      </c>
      <c r="L77" s="43" t="str">
        <f t="array" ref="L77">IF(COUNTIF($J$6:$J$207,"?*")&lt;ROW(J77)-5,"",INDEX(J:J,SMALL(IF(J$6:J$207&lt;&gt;"",ROW(J$6:J$207)),ROWS(J$6:J77))))</f>
        <v/>
      </c>
      <c r="M77" s="43" t="str">
        <f t="array" ref="M77">IF(COUNTIF($J$6:$J$207,"?*")&lt;ROW(K77)-5,"",INDEX(K:K,SMALL(IF(K$6:K$207&lt;&gt;"",ROW(K$6:K$207)),ROWS(K$6:K77))))</f>
        <v/>
      </c>
    </row>
    <row r="78" spans="2:13" ht="94.5" x14ac:dyDescent="0.25">
      <c r="B78" s="54" t="s">
        <v>21</v>
      </c>
      <c r="C78" s="7" t="s">
        <v>22</v>
      </c>
      <c r="D78" s="7" t="s">
        <v>36</v>
      </c>
      <c r="E78" s="8" t="s">
        <v>28</v>
      </c>
      <c r="F78" s="64" t="s">
        <v>25</v>
      </c>
      <c r="G78" s="51" t="str">
        <f>IF(F79="Threshold Not Met","No such cost sharing shall be applied","")</f>
        <v/>
      </c>
      <c r="J78" s="9" t="str">
        <f>IF(AND('Covered Services'!Q82&lt;&gt;1,'Covered Services'!E82="OutPt, OON-Office",'Covered Services'!B82&gt;0),'Covered Services'!B82,"")</f>
        <v/>
      </c>
      <c r="K78" s="76" t="str">
        <f>IF(J78="","",'Covered Services'!D82)</f>
        <v/>
      </c>
      <c r="L78" s="43" t="str">
        <f t="array" ref="L78">IF(COUNTIF($J$6:$J$207,"?*")&lt;ROW(J78)-5,"",INDEX(J:J,SMALL(IF(J$6:J$207&lt;&gt;"",ROW(J$6:J$207)),ROWS(J$6:J78))))</f>
        <v/>
      </c>
      <c r="M78" s="43" t="str">
        <f t="array" ref="M78">IF(COUNTIF($J$6:$J$207,"?*")&lt;ROW(K78)-5,"",INDEX(K:K,SMALL(IF(K$6:K$207&lt;&gt;"",ROW(K$6:K$207)),ROWS(K$6:K78))))</f>
        <v/>
      </c>
    </row>
    <row r="79" spans="2:13" ht="15.75" x14ac:dyDescent="0.25">
      <c r="B79" s="58" t="e">
        <f t="array" ref="B79">IFERROR(SMALL(IF((COUNTIF($B$78:B78, $E$6:$E$62)=0)*ISNUMBER($E$6:$E$62), $E$6:$E$62, "A"), 1), INDEX($E$6:$E$62, MATCH(SMALL(IF(ISTEXT($E$6:$E$62)*(COUNTIF(B78:$B$78, $E$6:$E$62)=0), COUNTIF($E$6:$E$62, "&lt;"&amp;$E$6:$E$62), ""), 1), IF(ISTEXT($E$6:$E$62), COUNTIF($E$6:$E$62, "&lt;"&amp;$E$6:$E$62), ""), 0)))</f>
        <v>#NUM!</v>
      </c>
      <c r="C79" s="45" t="str">
        <f t="shared" ref="C79:C84" si="5">IF(ISNUMBER(B79),SUMIF($E$6:$E$62,B79,$C$6:$C$62),"")</f>
        <v/>
      </c>
      <c r="D79" s="48" t="str">
        <f t="shared" ref="D79:D84" si="6">IF(ISNUMBER(C79),C79/$C$85,"")</f>
        <v/>
      </c>
      <c r="E79" s="49">
        <f>IF(ISNUMBER(D79),D79,0)</f>
        <v>0</v>
      </c>
      <c r="F79" s="47" t="str">
        <f>IF(AND(E64&gt;0,E66&lt;2/3),"Threshold Not Met",IF(E79&gt;0.5001,"Predominant Level Met","_"))</f>
        <v>_</v>
      </c>
      <c r="J79" s="9" t="str">
        <f>IF(AND('Covered Services'!Q83&lt;&gt;1,'Covered Services'!E83="OutPt, OON-Office",'Covered Services'!B83&gt;0),'Covered Services'!B83,"")</f>
        <v/>
      </c>
      <c r="K79" s="76" t="str">
        <f>IF(J79="","",'Covered Services'!D83)</f>
        <v/>
      </c>
      <c r="L79" s="43" t="str">
        <f t="array" ref="L79">IF(COUNTIF($J$6:$J$207,"?*")&lt;ROW(J79)-5,"",INDEX(J:J,SMALL(IF(J$6:J$207&lt;&gt;"",ROW(J$6:J$207)),ROWS(J$6:J79))))</f>
        <v/>
      </c>
      <c r="M79" s="43" t="str">
        <f t="array" ref="M79">IF(COUNTIF($J$6:$J$207,"?*")&lt;ROW(K79)-5,"",INDEX(K:K,SMALL(IF(K$6:K$207&lt;&gt;"",ROW(K$6:K$207)),ROWS(K$6:K79))))</f>
        <v/>
      </c>
    </row>
    <row r="80" spans="2:13" ht="15.75" x14ac:dyDescent="0.25">
      <c r="B80" s="58" t="e">
        <f t="array" ref="B80">IFERROR(SMALL(IF((COUNTIF($B$78:B79, $E$6:$E$62)=0)*ISNUMBER($E$6:$E$62), $E$6:$E$62, "A"), 1), INDEX($E$6:$E$62, MATCH(SMALL(IF(ISTEXT($E$6:$E$62)*(COUNTIF(B$78:$B79, $E$6:$E$62)=0), COUNTIF($E$6:$E$62, "&lt;"&amp;$E$6:$E$62), ""), 1), IF(ISTEXT($E$6:$E$62), COUNTIF($E$6:$E$62, "&lt;"&amp;$E$6:$E$62), ""), 0)))</f>
        <v>#NUM!</v>
      </c>
      <c r="C80" s="45" t="str">
        <f t="shared" si="5"/>
        <v/>
      </c>
      <c r="D80" s="48" t="str">
        <f t="shared" si="6"/>
        <v/>
      </c>
      <c r="E80" s="49">
        <f>IF(ISNUMBER(D80),SUM(D79:D80),0)</f>
        <v>0</v>
      </c>
      <c r="F80" s="26" t="str">
        <f>IF(OR(F79="Predominant Level Met",F79="Threshold Not Met"),"_",(IF(E80&gt;0.5001,"Predominant Level Met","_")))</f>
        <v>_</v>
      </c>
      <c r="J80" s="9" t="str">
        <f>IF(AND('Covered Services'!Q84&lt;&gt;1,'Covered Services'!E84="OutPt, OON-Office",'Covered Services'!B84&gt;0),'Covered Services'!B84,"")</f>
        <v/>
      </c>
      <c r="K80" s="76" t="str">
        <f>IF(J80="","",'Covered Services'!D84)</f>
        <v/>
      </c>
      <c r="L80" s="43" t="str">
        <f t="array" ref="L80">IF(COUNTIF($J$6:$J$207,"?*")&lt;ROW(J80)-5,"",INDEX(J:J,SMALL(IF(J$6:J$207&lt;&gt;"",ROW(J$6:J$207)),ROWS(J$6:J80))))</f>
        <v/>
      </c>
      <c r="M80" s="43" t="str">
        <f t="array" ref="M80">IF(COUNTIF($J$6:$J$207,"?*")&lt;ROW(K80)-5,"",INDEX(K:K,SMALL(IF(K$6:K$207&lt;&gt;"",ROW(K$6:K$207)),ROWS(K$6:K80))))</f>
        <v/>
      </c>
    </row>
    <row r="81" spans="2:13" ht="15.75" x14ac:dyDescent="0.25">
      <c r="B81" s="58" t="e">
        <f t="array" ref="B81">IFERROR(SMALL(IF((COUNTIF($B$78:B80, $E$6:$E$62)=0)*ISNUMBER($E$6:$E$62), $E$6:$E$62, "A"), 1), INDEX($E$6:$E$62, MATCH(SMALL(IF(ISTEXT($E$6:$E$62)*(COUNTIF(B$78:$B80, $E$6:$E$62)=0), COUNTIF($E$6:$E$62, "&lt;"&amp;$E$6:$E$62), ""), 1), IF(ISTEXT($E$6:$E$62), COUNTIF($E$6:$E$62, "&lt;"&amp;$E$6:$E$62), ""), 0)))</f>
        <v>#NUM!</v>
      </c>
      <c r="C81" s="45" t="str">
        <f t="shared" si="5"/>
        <v/>
      </c>
      <c r="D81" s="48" t="str">
        <f t="shared" si="6"/>
        <v/>
      </c>
      <c r="E81" s="49">
        <f>IF(ISNUMBER(D81),SUM(D79:D81),0)</f>
        <v>0</v>
      </c>
      <c r="F81" s="26" t="str">
        <f>IF(OR(F80="Predominant Level Met",F79="Predominant Level Met",F79="Threshold Not Met"),"_",(IF(E81&gt;0.5001,"Predominant Level Met","_")))</f>
        <v>_</v>
      </c>
      <c r="J81" s="9" t="str">
        <f>IF(AND('Covered Services'!Q85&lt;&gt;1,'Covered Services'!E85="OutPt, OON-Office",'Covered Services'!B85&gt;0),'Covered Services'!B85,"")</f>
        <v/>
      </c>
      <c r="K81" s="76" t="str">
        <f>IF(J81="","",'Covered Services'!D85)</f>
        <v/>
      </c>
      <c r="L81" s="43" t="str">
        <f t="array" ref="L81">IF(COUNTIF($J$6:$J$207,"?*")&lt;ROW(J81)-5,"",INDEX(J:J,SMALL(IF(J$6:J$207&lt;&gt;"",ROW(J$6:J$207)),ROWS(J$6:J81))))</f>
        <v/>
      </c>
      <c r="M81" s="43" t="str">
        <f t="array" ref="M81">IF(COUNTIF($J$6:$J$207,"?*")&lt;ROW(K81)-5,"",INDEX(K:K,SMALL(IF(K$6:K$207&lt;&gt;"",ROW(K$6:K$207)),ROWS(K$6:K81))))</f>
        <v/>
      </c>
    </row>
    <row r="82" spans="2:13" ht="15.75" x14ac:dyDescent="0.25">
      <c r="B82" s="58" t="e">
        <f t="array" ref="B82">IFERROR(SMALL(IF((COUNTIF($B$78:B81, $E$6:$E$62)=0)*ISNUMBER($E$6:$E$62), $E$6:$E$62, "A"), 1), INDEX($E$6:$E$62, MATCH(SMALL(IF(ISTEXT($E$6:$E$62)*(COUNTIF(B$78:$B81, $E$6:$E$62)=0), COUNTIF($E$6:$E$62, "&lt;"&amp;$E$6:$E$62), ""), 1), IF(ISTEXT($E$6:$E$62), COUNTIF($E$6:$E$62, "&lt;"&amp;$E$6:$E$62), ""), 0)))</f>
        <v>#NUM!</v>
      </c>
      <c r="C82" s="45" t="str">
        <f t="shared" si="5"/>
        <v/>
      </c>
      <c r="D82" s="48" t="str">
        <f t="shared" si="6"/>
        <v/>
      </c>
      <c r="E82" s="49">
        <f>IF(ISNUMBER(D82),SUM(D79:D82),0)</f>
        <v>0</v>
      </c>
      <c r="F82" s="26" t="str">
        <f>IF(OR(F81="Predominant Level Met",F80="Predominant Level Met",F79="Predominant Level Met",F79="Threshold Not Met"),"_",(IF(E82&gt;0.5001,"Predominant Level Met","_")))</f>
        <v>_</v>
      </c>
      <c r="J82" s="9" t="str">
        <f>IF(AND('Covered Services'!Q86&lt;&gt;1,'Covered Services'!E86="OutPt, OON-Office",'Covered Services'!B86&gt;0),'Covered Services'!B86,"")</f>
        <v/>
      </c>
      <c r="K82" s="76" t="str">
        <f>IF(J82="","",'Covered Services'!D86)</f>
        <v/>
      </c>
      <c r="L82" s="43" t="str">
        <f t="array" ref="L82">IF(COUNTIF($J$6:$J$207,"?*")&lt;ROW(J82)-5,"",INDEX(J:J,SMALL(IF(J$6:J$207&lt;&gt;"",ROW(J$6:J$207)),ROWS(J$6:J82))))</f>
        <v/>
      </c>
      <c r="M82" s="43" t="str">
        <f t="array" ref="M82">IF(COUNTIF($J$6:$J$207,"?*")&lt;ROW(K82)-5,"",INDEX(K:K,SMALL(IF(K$6:K$207&lt;&gt;"",ROW(K$6:K$207)),ROWS(K$6:K82))))</f>
        <v/>
      </c>
    </row>
    <row r="83" spans="2:13" ht="15.75" x14ac:dyDescent="0.25">
      <c r="B83" s="58" t="e">
        <f t="array" ref="B83">IFERROR(SMALL(IF((COUNTIF($B$78:B82, $E$6:$E$62)=0)*ISNUMBER($E$6:$E$62), $E$6:$E$62, "A"), 1), INDEX($E$6:$E$62, MATCH(SMALL(IF(ISTEXT($E$6:$E$62)*(COUNTIF(B$78:$B82, $E$6:$E$62)=0), COUNTIF($E$6:$E$62, "&lt;"&amp;$E$6:$E$62), ""), 1), IF(ISTEXT($E$6:$E$62), COUNTIF($E$6:$E$62, "&lt;"&amp;$E$6:$E$62), ""), 0)))</f>
        <v>#NUM!</v>
      </c>
      <c r="C83" s="45" t="str">
        <f t="shared" si="5"/>
        <v/>
      </c>
      <c r="D83" s="48" t="str">
        <f t="shared" si="6"/>
        <v/>
      </c>
      <c r="E83" s="49">
        <f>IF(ISNUMBER(D83),SUM(D79:D83),0)</f>
        <v>0</v>
      </c>
      <c r="F83" s="26" t="str">
        <f>IF(OR(F82="Predominant Level Met",F81="Predominant Level Met",F80="Predominant Level Met",F79="Predominant Level Met",F79="Threshold Not Met"),"_",(IF(E83&gt;0.5001,"Predominant Level Met","_")))</f>
        <v>_</v>
      </c>
      <c r="J83" s="9" t="str">
        <f>IF(AND('Covered Services'!Q87&lt;&gt;1,'Covered Services'!E87="OutPt, OON-Office",'Covered Services'!B87&gt;0),'Covered Services'!B87,"")</f>
        <v/>
      </c>
      <c r="K83" s="76" t="str">
        <f>IF(J83="","",'Covered Services'!D87)</f>
        <v/>
      </c>
      <c r="L83" s="43" t="str">
        <f t="array" ref="L83">IF(COUNTIF($J$6:$J$207,"?*")&lt;ROW(J83)-5,"",INDEX(J:J,SMALL(IF(J$6:J$207&lt;&gt;"",ROW(J$6:J$207)),ROWS(J$6:J83))))</f>
        <v/>
      </c>
      <c r="M83" s="43" t="str">
        <f t="array" ref="M83">IF(COUNTIF($J$6:$J$207,"?*")&lt;ROW(K83)-5,"",INDEX(K:K,SMALL(IF(K$6:K$207&lt;&gt;"",ROW(K$6:K$207)),ROWS(K$6:K83))))</f>
        <v/>
      </c>
    </row>
    <row r="84" spans="2:13" ht="16.5" thickBot="1" x14ac:dyDescent="0.3">
      <c r="B84" s="59" t="e">
        <f t="array" ref="B84">IFERROR(SMALL(IF((COUNTIF($B$78:B83, $E$6:$E$62)=0)*ISNUMBER($E$6:$E$62), $E$6:$E$62, "A"), 1), INDEX($E$6:$E$62, MATCH(SMALL(IF(ISTEXT($E$6:$E$62)*(COUNTIF(B$78:$B83, $E$6:$E$62)=0), COUNTIF($E$6:$E$62, "&lt;"&amp;$E$6:$E$62), ""), 1), IF(ISTEXT($E$6:$E$62), COUNTIF($E$6:$E$62, "&lt;"&amp;$E$6:$E$62), ""), 0)))</f>
        <v>#NUM!</v>
      </c>
      <c r="C84" s="45" t="str">
        <f t="shared" si="5"/>
        <v/>
      </c>
      <c r="D84" s="48" t="str">
        <f t="shared" si="6"/>
        <v/>
      </c>
      <c r="E84" s="49">
        <f>IF(ISNUMBER(D84),SUM(D79:D84),0)</f>
        <v>0</v>
      </c>
      <c r="F84" s="26" t="str">
        <f>IF(OR(F83="Predominant Level Met",F82="Predominant Level Met",F81="Predominant Level Met",F80="Predominant Level Met",F79="Predominant Level Met",F79="Threshold Not Met"),"_",(IF(E84&gt;0.5001,"Predominant Level Met","_")))</f>
        <v>_</v>
      </c>
      <c r="J84" s="9" t="str">
        <f>IF(AND('Covered Services'!Q88&lt;&gt;1,'Covered Services'!E88="OutPt, OON-Office",'Covered Services'!B88&gt;0),'Covered Services'!B88,"")</f>
        <v/>
      </c>
      <c r="K84" s="76" t="str">
        <f>IF(J84="","",'Covered Services'!D88)</f>
        <v/>
      </c>
      <c r="L84" s="43" t="str">
        <f t="array" ref="L84">IF(COUNTIF($J$6:$J$207,"?*")&lt;ROW(J84)-5,"",INDEX(J:J,SMALL(IF(J$6:J$207&lt;&gt;"",ROW(J$6:J$207)),ROWS(J$6:J84))))</f>
        <v/>
      </c>
      <c r="M84" s="43" t="str">
        <f t="array" ref="M84">IF(COUNTIF($J$6:$J$207,"?*")&lt;ROW(K84)-5,"",INDEX(K:K,SMALL(IF(K$6:K$207&lt;&gt;"",ROW(K$6:K$207)),ROWS(K$6:K84))))</f>
        <v/>
      </c>
    </row>
    <row r="85" spans="2:13" ht="16.5" thickBot="1" x14ac:dyDescent="0.3">
      <c r="B85" s="56" t="s">
        <v>33</v>
      </c>
      <c r="C85" s="28">
        <f>SUM(C79:C84)</f>
        <v>0</v>
      </c>
      <c r="D85" s="11"/>
      <c r="E85" s="11"/>
      <c r="F85" s="12"/>
      <c r="J85" s="9" t="str">
        <f>IF(AND('Covered Services'!Q89&lt;&gt;1,'Covered Services'!E89="OutPt, OON-Office",'Covered Services'!B89&gt;0),'Covered Services'!B89,"")</f>
        <v/>
      </c>
      <c r="K85" s="76" t="str">
        <f>IF(J85="","",'Covered Services'!D89)</f>
        <v/>
      </c>
      <c r="L85" s="43" t="str">
        <f t="array" ref="L85">IF(COUNTIF($J$6:$J$207,"?*")&lt;ROW(J85)-5,"",INDEX(J:J,SMALL(IF(J$6:J$207&lt;&gt;"",ROW(J$6:J$207)),ROWS(J$6:J85))))</f>
        <v/>
      </c>
      <c r="M85" s="43" t="str">
        <f t="array" ref="M85">IF(COUNTIF($J$6:$J$207,"?*")&lt;ROW(K85)-5,"",INDEX(K:K,SMALL(IF(K$6:K$207&lt;&gt;"",ROW(K$6:K$207)),ROWS(K$6:K85))))</f>
        <v/>
      </c>
    </row>
    <row r="86" spans="2:13" ht="15.75" x14ac:dyDescent="0.25">
      <c r="B86" s="60"/>
      <c r="C86" s="19"/>
      <c r="D86" s="20"/>
      <c r="E86" s="11"/>
      <c r="F86" s="12"/>
      <c r="J86" s="9" t="str">
        <f>IF(AND('Covered Services'!Q90&lt;&gt;1,'Covered Services'!E90="OutPt, OON-Office",'Covered Services'!B90&gt;0),'Covered Services'!B90,"")</f>
        <v/>
      </c>
      <c r="K86" s="76" t="str">
        <f>IF(J86="","",'Covered Services'!D90)</f>
        <v/>
      </c>
      <c r="L86" s="43" t="str">
        <f t="array" ref="L86">IF(COUNTIF($J$6:$J$207,"?*")&lt;ROW(J86)-5,"",INDEX(J:J,SMALL(IF(J$6:J$207&lt;&gt;"",ROW(J$6:J$207)),ROWS(J$6:J86))))</f>
        <v/>
      </c>
      <c r="M86" s="43" t="str">
        <f t="array" ref="M86">IF(COUNTIF($J$6:$J$207,"?*")&lt;ROW(K86)-5,"",INDEX(K:K,SMALL(IF(K$6:K$207&lt;&gt;"",ROW(K$6:K$207)),ROWS(K$6:K86))))</f>
        <v/>
      </c>
    </row>
    <row r="87" spans="2:13" ht="94.5" x14ac:dyDescent="0.25">
      <c r="B87" s="54" t="s">
        <v>23</v>
      </c>
      <c r="C87" s="21" t="s">
        <v>24</v>
      </c>
      <c r="D87" s="7" t="s">
        <v>37</v>
      </c>
      <c r="E87" s="22" t="s">
        <v>28</v>
      </c>
      <c r="F87" s="64" t="s">
        <v>25</v>
      </c>
      <c r="G87" s="51" t="str">
        <f>IF(F88="Threshold Not Met","No such limits shall be applied","")</f>
        <v/>
      </c>
      <c r="J87" s="9" t="str">
        <f>IF(AND('Covered Services'!Q91&lt;&gt;1,'Covered Services'!E91="OutPt, OON-Office",'Covered Services'!B91&gt;0),'Covered Services'!B91,"")</f>
        <v/>
      </c>
      <c r="K87" s="76" t="str">
        <f>IF(J87="","",'Covered Services'!D91)</f>
        <v/>
      </c>
      <c r="L87" s="43" t="str">
        <f t="array" ref="L87">IF(COUNTIF($J$6:$J$207,"?*")&lt;ROW(J87)-5,"",INDEX(J:J,SMALL(IF(J$6:J$207&lt;&gt;"",ROW(J$6:J$207)),ROWS(J$6:J87))))</f>
        <v/>
      </c>
      <c r="M87" s="43" t="str">
        <f t="array" ref="M87">IF(COUNTIF($J$6:$J$207,"?*")&lt;ROW(K87)-5,"",INDEX(K:K,SMALL(IF(K$6:K$207&lt;&gt;"",ROW(K$6:K$207)),ROWS(K$6:K87))))</f>
        <v/>
      </c>
    </row>
    <row r="88" spans="2:13" ht="15.75" x14ac:dyDescent="0.25">
      <c r="B88" s="63" t="e">
        <f t="array" ref="B88">IFERROR(SMALL(IF((COUNTIF($B$87:B87, $G$6:$G$62)=0)*ISNUMBER($G$6:$G$62), $G$6:$G$62, "A"), 1), INDEX($G$6:$G$62, MATCH(SMALL(IF(ISTEXT($G$6:$G$62)*(COUNTIF(B$87:$B87, $G$6:$G$62)=0), COUNTIF($G$6:$G$62, "&lt;"&amp;$G$6:$G$62), ""), 1), IF(ISTEXT($G$6:$G$62), COUNTIF($G$6:$G$62, "&lt;"&amp;$G$6:$G$62), ""), 0)))</f>
        <v>#NUM!</v>
      </c>
      <c r="C88" s="45" t="str">
        <f t="shared" ref="C88:C93" si="7">IF(ISNUMBER(B88),SUMIF($G$6:$G$62,B88,$C$6:$C$62),"")</f>
        <v/>
      </c>
      <c r="D88" s="48" t="str">
        <f>IF(ISNUMBER(C88),C88/$C$94,"")</f>
        <v/>
      </c>
      <c r="E88" s="49">
        <f>IF(ISNUMBER(D88),D88,0)</f>
        <v>0</v>
      </c>
      <c r="F88" s="47" t="str">
        <f>IF(AND(G64&gt;0,G66&lt;2/3),"Threshold Not Met",IF(E88&gt;0.5001,"Predominant Level Met","_"))</f>
        <v>_</v>
      </c>
      <c r="J88" s="9" t="str">
        <f>IF(AND('Covered Services'!Q92&lt;&gt;1,'Covered Services'!E92="OutPt, OON-Office",'Covered Services'!B92&gt;0),'Covered Services'!B92,"")</f>
        <v/>
      </c>
      <c r="K88" s="76" t="str">
        <f>IF(J88="","",'Covered Services'!D92)</f>
        <v/>
      </c>
      <c r="L88" s="43" t="str">
        <f t="array" ref="L88">IF(COUNTIF($J$6:$J$207,"?*")&lt;ROW(J88)-5,"",INDEX(J:J,SMALL(IF(J$6:J$207&lt;&gt;"",ROW(J$6:J$207)),ROWS(J$6:J88))))</f>
        <v/>
      </c>
      <c r="M88" s="43" t="str">
        <f t="array" ref="M88">IF(COUNTIF($J$6:$J$207,"?*")&lt;ROW(K88)-5,"",INDEX(K:K,SMALL(IF(K$6:K$207&lt;&gt;"",ROW(K$6:K$207)),ROWS(K$6:K88))))</f>
        <v/>
      </c>
    </row>
    <row r="89" spans="2:13" ht="15.75" x14ac:dyDescent="0.25">
      <c r="B89" s="63" t="e">
        <f t="array" ref="B89">IFERROR(SMALL(IF((COUNTIF($B$87:B88, $G$6:$G$62)=0)*ISNUMBER($G$6:$G$62), $G$6:$G$62, "A"), 1), INDEX($G$6:$G$62, MATCH(SMALL(IF(ISTEXT($G$6:$G$62)*(COUNTIF(B$87:$B88, $G$6:$G$62)=0), COUNTIF($G$6:$G$62, "&lt;"&amp;$G$6:$G$62), ""), 1), IF(ISTEXT($G$6:$G$62), COUNTIF($G$6:$G$62, "&lt;"&amp;$G$6:$G$62), ""), 0)))</f>
        <v>#NUM!</v>
      </c>
      <c r="C89" s="45" t="str">
        <f t="shared" si="7"/>
        <v/>
      </c>
      <c r="D89" s="48" t="str">
        <f t="shared" ref="D89:D92" si="8">IF(ISNUMBER(C89),C89/$C$94,"")</f>
        <v/>
      </c>
      <c r="E89" s="49">
        <f>IF(ISNUMBER(D89),SUM(D88:D89),0)</f>
        <v>0</v>
      </c>
      <c r="F89" s="26" t="str">
        <f>IF(OR(F88="Predominant Level Met",F88="Threshold Not Met"),"_",(IF(E89&gt;0.5001,"Predominant Level Met","_")))</f>
        <v>_</v>
      </c>
      <c r="J89" s="9" t="str">
        <f>IF(AND('Covered Services'!Q93&lt;&gt;1,'Covered Services'!E93="OutPt, OON-Office",'Covered Services'!B93&gt;0),'Covered Services'!B93,"")</f>
        <v/>
      </c>
      <c r="K89" s="76" t="str">
        <f>IF(J89="","",'Covered Services'!D93)</f>
        <v/>
      </c>
      <c r="L89" s="43" t="str">
        <f t="array" ref="L89">IF(COUNTIF($J$6:$J$207,"?*")&lt;ROW(J89)-5,"",INDEX(J:J,SMALL(IF(J$6:J$207&lt;&gt;"",ROW(J$6:J$207)),ROWS(J$6:J89))))</f>
        <v/>
      </c>
      <c r="M89" s="43" t="str">
        <f t="array" ref="M89">IF(COUNTIF($J$6:$J$207,"?*")&lt;ROW(K89)-5,"",INDEX(K:K,SMALL(IF(K$6:K$207&lt;&gt;"",ROW(K$6:K$207)),ROWS(K$6:K89))))</f>
        <v/>
      </c>
    </row>
    <row r="90" spans="2:13" ht="15.75" x14ac:dyDescent="0.25">
      <c r="B90" s="63" t="e">
        <f t="array" ref="B90">IFERROR(SMALL(IF((COUNTIF($B$87:B89, $G$6:$G$62)=0)*ISNUMBER($G$6:$G$62), $G$6:$G$62, "A"), 1), INDEX($G$6:$G$62, MATCH(SMALL(IF(ISTEXT($G$6:$G$62)*(COUNTIF(B$87:$B89, $G$6:$G$62)=0), COUNTIF($G$6:$G$62, "&lt;"&amp;$G$6:$G$62), ""), 1), IF(ISTEXT($G$6:$G$62), COUNTIF($G$6:$G$62, "&lt;"&amp;$G$6:$G$62), ""), 0)))</f>
        <v>#NUM!</v>
      </c>
      <c r="C90" s="45" t="str">
        <f t="shared" si="7"/>
        <v/>
      </c>
      <c r="D90" s="48" t="str">
        <f t="shared" si="8"/>
        <v/>
      </c>
      <c r="E90" s="49">
        <f>IF(ISNUMBER(D90),SUM(D88:D90),0)</f>
        <v>0</v>
      </c>
      <c r="F90" s="26" t="str">
        <f>IF(OR(F89="Predominant Level Met",F88="Predominant Level Met",F88="Threshold Not Met"),"_",(IF(E90&gt;0.5001,"Predominant Level Met","_")))</f>
        <v>_</v>
      </c>
      <c r="J90" s="9" t="str">
        <f>IF(AND('Covered Services'!Q94&lt;&gt;1,'Covered Services'!E94="OutPt, OON-Office",'Covered Services'!B94&gt;0),'Covered Services'!B94,"")</f>
        <v/>
      </c>
      <c r="K90" s="76" t="str">
        <f>IF(J90="","",'Covered Services'!D94)</f>
        <v/>
      </c>
      <c r="L90" s="43" t="str">
        <f t="array" ref="L90">IF(COUNTIF($J$6:$J$207,"?*")&lt;ROW(J90)-5,"",INDEX(J:J,SMALL(IF(J$6:J$207&lt;&gt;"",ROW(J$6:J$207)),ROWS(J$6:J90))))</f>
        <v/>
      </c>
      <c r="M90" s="43" t="str">
        <f t="array" ref="M90">IF(COUNTIF($J$6:$J$207,"?*")&lt;ROW(K90)-5,"",INDEX(K:K,SMALL(IF(K$6:K$207&lt;&gt;"",ROW(K$6:K$207)),ROWS(K$6:K90))))</f>
        <v/>
      </c>
    </row>
    <row r="91" spans="2:13" ht="15.75" x14ac:dyDescent="0.25">
      <c r="B91" s="63" t="e">
        <f t="array" ref="B91">IFERROR(SMALL(IF((COUNTIF($B$87:B90, $G$6:$G$62)=0)*ISNUMBER($G$6:$G$62), $G$6:$G$62, "A"), 1), INDEX($G$6:$G$62, MATCH(SMALL(IF(ISTEXT($G$6:$G$62)*(COUNTIF(B$87:$B90, $G$6:$G$62)=0), COUNTIF($G$6:$G$62, "&lt;"&amp;$G$6:$G$62), ""), 1), IF(ISTEXT($G$6:$G$62), COUNTIF($G$6:$G$62, "&lt;"&amp;$G$6:$G$62), ""), 0)))</f>
        <v>#NUM!</v>
      </c>
      <c r="C91" s="45" t="str">
        <f t="shared" si="7"/>
        <v/>
      </c>
      <c r="D91" s="48" t="str">
        <f t="shared" si="8"/>
        <v/>
      </c>
      <c r="E91" s="49">
        <f>IF(ISNUMBER(D91),SUM(D88:D91),0)</f>
        <v>0</v>
      </c>
      <c r="F91" s="26" t="str">
        <f>IF(OR(F90="Predominant Level Met",F89="Predominant Level Met",F88="Predominant Level Met",F88="Threshold Not Met"),"_",(IF(E91&gt;0.5001,"Predominant Level Met","_")))</f>
        <v>_</v>
      </c>
      <c r="J91" s="9" t="str">
        <f>IF(AND('Covered Services'!Q95&lt;&gt;1,'Covered Services'!E95="OutPt, OON-Office",'Covered Services'!B95&gt;0),'Covered Services'!B95,"")</f>
        <v/>
      </c>
      <c r="K91" s="76" t="str">
        <f>IF(J91="","",'Covered Services'!D95)</f>
        <v/>
      </c>
      <c r="L91" s="43" t="str">
        <f t="array" ref="L91">IF(COUNTIF($J$6:$J$207,"?*")&lt;ROW(J91)-5,"",INDEX(J:J,SMALL(IF(J$6:J$207&lt;&gt;"",ROW(J$6:J$207)),ROWS(J$6:J91))))</f>
        <v/>
      </c>
      <c r="M91" s="43" t="str">
        <f t="array" ref="M91">IF(COUNTIF($J$6:$J$207,"?*")&lt;ROW(K91)-5,"",INDEX(K:K,SMALL(IF(K$6:K$207&lt;&gt;"",ROW(K$6:K$207)),ROWS(K$6:K91))))</f>
        <v/>
      </c>
    </row>
    <row r="92" spans="2:13" ht="15.75" x14ac:dyDescent="0.25">
      <c r="B92" s="63" t="e">
        <f t="array" ref="B92">IFERROR(SMALL(IF((COUNTIF($B$87:B91, $G$6:$G$62)=0)*ISNUMBER($G$6:$G$62), $G$6:$G$62, "A"), 1), INDEX($G$6:$G$62, MATCH(SMALL(IF(ISTEXT($G$6:$G$62)*(COUNTIF(B$87:$B91, $G$6:$G$62)=0), COUNTIF($G$6:$G$62, "&lt;"&amp;$G$6:$G$62), ""), 1), IF(ISTEXT($G$6:$G$62), COUNTIF($G$6:$G$62, "&lt;"&amp;$G$6:$G$62), ""), 0)))</f>
        <v>#NUM!</v>
      </c>
      <c r="C92" s="45" t="str">
        <f t="shared" si="7"/>
        <v/>
      </c>
      <c r="D92" s="48" t="str">
        <f t="shared" si="8"/>
        <v/>
      </c>
      <c r="E92" s="49">
        <f>IF(ISNUMBER(D92),SUM(D88:D92),0)</f>
        <v>0</v>
      </c>
      <c r="F92" s="26" t="str">
        <f>IF(OR(F91="Predominant Level Met",F90="Predominant Level Met",F89="Predominant Level Met",F88="Predominant Level Met",F88="Threshold Not Met"),"_",(IF(E92&gt;0.5001,"Predominant Level Met","_")))</f>
        <v>_</v>
      </c>
      <c r="J92" s="9" t="str">
        <f>IF(AND('Covered Services'!Q96&lt;&gt;1,'Covered Services'!E96="OutPt, OON-Office",'Covered Services'!B96&gt;0),'Covered Services'!B96,"")</f>
        <v/>
      </c>
      <c r="K92" s="76" t="str">
        <f>IF(J92="","",'Covered Services'!D96)</f>
        <v/>
      </c>
      <c r="L92" s="43" t="str">
        <f t="array" ref="L92">IF(COUNTIF($J$6:$J$207,"?*")&lt;ROW(J92)-5,"",INDEX(J:J,SMALL(IF(J$6:J$207&lt;&gt;"",ROW(J$6:J$207)),ROWS(J$6:J92))))</f>
        <v/>
      </c>
      <c r="M92" s="43" t="str">
        <f t="array" ref="M92">IF(COUNTIF($J$6:$J$207,"?*")&lt;ROW(K92)-5,"",INDEX(K:K,SMALL(IF(K$6:K$207&lt;&gt;"",ROW(K$6:K$207)),ROWS(K$6:K92))))</f>
        <v/>
      </c>
    </row>
    <row r="93" spans="2:13" ht="16.5" thickBot="1" x14ac:dyDescent="0.3">
      <c r="B93" s="63" t="e">
        <f t="array" ref="B93">IFERROR(SMALL(IF((COUNTIF($B$87:B92, $G$6:$G$62)=0)*ISNUMBER($G$6:$G$62), $G$6:$G$62, "A"), 1), INDEX($G$6:$G$62, MATCH(SMALL(IF(ISTEXT($G$6:$G$62)*(COUNTIF(B$87:$B92, $G$6:$G$62)=0), COUNTIF($G$6:$G$62, "&lt;"&amp;$G$6:$G$62), ""), 1), IF(ISTEXT($G$6:$G$62), COUNTIF($G$6:$G$62, "&lt;"&amp;$G$6:$G$62), ""), 0)))</f>
        <v>#NUM!</v>
      </c>
      <c r="C93" s="45" t="str">
        <f t="shared" si="7"/>
        <v/>
      </c>
      <c r="D93" s="48" t="str">
        <f>IF(ISNUMBER(C93),C93/$C$94,"")</f>
        <v/>
      </c>
      <c r="E93" s="49">
        <f>IF(ISNUMBER(D93),SUM(D88:D93),0)</f>
        <v>0</v>
      </c>
      <c r="F93" s="26" t="str">
        <f>IF(OR(F92="Predominant Level Met",F91="Predominant Level Met",F90="Predominant Level Met",F89="Predominant Level Met",F88="Predominant Level Met",F88="Threshold Not Met"),"_",(IF(E93&gt;0.5001,"Predominant Level Met","_")))</f>
        <v>_</v>
      </c>
      <c r="J93" s="9" t="str">
        <f>IF(AND('Covered Services'!Q97&lt;&gt;1,'Covered Services'!E97="OutPt, OON-Office",'Covered Services'!B97&gt;0),'Covered Services'!B97,"")</f>
        <v/>
      </c>
      <c r="K93" s="76" t="str">
        <f>IF(J93="","",'Covered Services'!D97)</f>
        <v/>
      </c>
      <c r="L93" s="43" t="str">
        <f t="array" ref="L93">IF(COUNTIF($J$6:$J$207,"?*")&lt;ROW(J93)-5,"",INDEX(J:J,SMALL(IF(J$6:J$207&lt;&gt;"",ROW(J$6:J$207)),ROWS(J$6:J93))))</f>
        <v/>
      </c>
      <c r="M93" s="43" t="str">
        <f t="array" ref="M93">IF(COUNTIF($J$6:$J$207,"?*")&lt;ROW(K93)-5,"",INDEX(K:K,SMALL(IF(K$6:K$207&lt;&gt;"",ROW(K$6:K$207)),ROWS(K$6:K93))))</f>
        <v/>
      </c>
    </row>
    <row r="94" spans="2:13" ht="16.5" thickBot="1" x14ac:dyDescent="0.3">
      <c r="B94" s="56" t="s">
        <v>34</v>
      </c>
      <c r="C94" s="28">
        <f>SUM(C88:C93)</f>
        <v>0</v>
      </c>
      <c r="D94" s="11"/>
      <c r="E94" s="11"/>
      <c r="F94" s="12"/>
      <c r="J94" s="9" t="str">
        <f>IF(AND('Covered Services'!Q98&lt;&gt;1,'Covered Services'!E98="OutPt, OON-Office",'Covered Services'!B98&gt;0),'Covered Services'!B98,"")</f>
        <v/>
      </c>
      <c r="K94" s="76" t="str">
        <f>IF(J94="","",'Covered Services'!D98)</f>
        <v/>
      </c>
      <c r="L94" s="43" t="str">
        <f t="array" ref="L94">IF(COUNTIF($J$6:$J$207,"?*")&lt;ROW(J94)-5,"",INDEX(J:J,SMALL(IF(J$6:J$207&lt;&gt;"",ROW(J$6:J$207)),ROWS(J$6:J94))))</f>
        <v/>
      </c>
      <c r="M94" s="43" t="str">
        <f t="array" ref="M94">IF(COUNTIF($J$6:$J$207,"?*")&lt;ROW(K94)-5,"",INDEX(K:K,SMALL(IF(K$6:K$207&lt;&gt;"",ROW(K$6:K$207)),ROWS(K$6:K94))))</f>
        <v/>
      </c>
    </row>
    <row r="95" spans="2:13" ht="15.75" x14ac:dyDescent="0.25">
      <c r="B95" s="60"/>
      <c r="C95" s="19"/>
      <c r="D95" s="20"/>
      <c r="E95" s="20"/>
      <c r="F95" s="25"/>
      <c r="J95" s="9" t="str">
        <f>IF(AND('Covered Services'!Q99&lt;&gt;1,'Covered Services'!E99="OutPt, OON-Office",'Covered Services'!B99&gt;0),'Covered Services'!B99,"")</f>
        <v/>
      </c>
      <c r="K95" s="76" t="str">
        <f>IF(J95="","",'Covered Services'!D99)</f>
        <v/>
      </c>
      <c r="L95" s="43" t="str">
        <f t="array" ref="L95">IF(COUNTIF($J$6:$J$207,"?*")&lt;ROW(J95)-5,"",INDEX(J:J,SMALL(IF(J$6:J$207&lt;&gt;"",ROW(J$6:J$207)),ROWS(J$6:J95))))</f>
        <v/>
      </c>
      <c r="M95" s="43" t="str">
        <f t="array" ref="M95">IF(COUNTIF($J$6:$J$207,"?*")&lt;ROW(K95)-5,"",INDEX(K:K,SMALL(IF(K$6:K$207&lt;&gt;"",ROW(K$6:K$207)),ROWS(K$6:K95))))</f>
        <v/>
      </c>
    </row>
    <row r="96" spans="2:13" ht="94.5" x14ac:dyDescent="0.25">
      <c r="B96" s="54" t="s">
        <v>26</v>
      </c>
      <c r="C96" s="7" t="s">
        <v>27</v>
      </c>
      <c r="D96" s="7" t="s">
        <v>38</v>
      </c>
      <c r="E96" s="8" t="s">
        <v>28</v>
      </c>
      <c r="F96" s="64" t="s">
        <v>25</v>
      </c>
      <c r="G96" s="51" t="str">
        <f>IF(F97="Threshold Not Met","No such limits shall be applied","")</f>
        <v/>
      </c>
      <c r="J96" s="9" t="str">
        <f>IF(AND('Covered Services'!Q100&lt;&gt;1,'Covered Services'!E100="OutPt, OON-Office",'Covered Services'!B100&gt;0),'Covered Services'!B100,"")</f>
        <v/>
      </c>
      <c r="K96" s="76" t="str">
        <f>IF(J96="","",'Covered Services'!D100)</f>
        <v/>
      </c>
      <c r="L96" s="43" t="str">
        <f t="array" ref="L96">IF(COUNTIF($J$6:$J$207,"?*")&lt;ROW(J96)-5,"",INDEX(J:J,SMALL(IF(J$6:J$207&lt;&gt;"",ROW(J$6:J$207)),ROWS(J$6:J96))))</f>
        <v/>
      </c>
      <c r="M96" s="43" t="str">
        <f t="array" ref="M96">IF(COUNTIF($J$6:$J$207,"?*")&lt;ROW(K96)-5,"",INDEX(K:K,SMALL(IF(K$6:K$207&lt;&gt;"",ROW(K$6:K$207)),ROWS(K$6:K96))))</f>
        <v/>
      </c>
    </row>
    <row r="97" spans="2:13" ht="15.75" x14ac:dyDescent="0.25">
      <c r="B97" s="63" t="e">
        <f t="array" ref="B97">IFERROR(SMALL(IF((COUNTIF($B$96:B96, $H$6:$H$62)=0)*ISNUMBER($H$6:$H$62), $H$6:$H$62, "A"), 1), INDEX($H$6:$H$62, MATCH(SMALL(IF(ISTEXT($H$6:$H$62)*(COUNTIF(B$96:$B96, $H$6:$H$62)=0), COUNTIF($H$6:$H$62, "&lt;"&amp;$H$6:$H$62), ""), 1), IF(ISTEXT($H$6:$H$62), COUNTIF($H$6:$H$62, "&lt;"&amp;$H$6:$H$62), ""), 0)))</f>
        <v>#NUM!</v>
      </c>
      <c r="C97" s="45" t="str">
        <f t="shared" ref="C97:C102" si="9">IF(ISNUMBER(B97),SUMIF($H$6:$H$62,B97,$C$6:$C$62),"")</f>
        <v/>
      </c>
      <c r="D97" s="48" t="str">
        <f t="shared" ref="D97:D102" si="10">IF(ISNUMBER(C97),C97/$C$103,"")</f>
        <v/>
      </c>
      <c r="E97" s="49">
        <f>IF(ISNUMBER(D97),D97,0)</f>
        <v>0</v>
      </c>
      <c r="F97" s="47" t="str">
        <f>IF(AND(H64&gt;0,H66&lt;2/3),"Threshold Not Met",IF(E97&gt;0.5001,"Predominant Level Met","_"))</f>
        <v>_</v>
      </c>
      <c r="J97" s="9" t="str">
        <f>IF(AND('Covered Services'!Q101&lt;&gt;1,'Covered Services'!E101="OutPt, OON-Office",'Covered Services'!B101&gt;0),'Covered Services'!B101,"")</f>
        <v/>
      </c>
      <c r="K97" s="76" t="str">
        <f>IF(J97="","",'Covered Services'!D101)</f>
        <v/>
      </c>
      <c r="L97" s="43" t="str">
        <f t="array" ref="L97">IF(COUNTIF($J$6:$J$207,"?*")&lt;ROW(J97)-5,"",INDEX(J:J,SMALL(IF(J$6:J$207&lt;&gt;"",ROW(J$6:J$207)),ROWS(J$6:J97))))</f>
        <v/>
      </c>
      <c r="M97" s="43" t="str">
        <f t="array" ref="M97">IF(COUNTIF($J$6:$J$207,"?*")&lt;ROW(K97)-5,"",INDEX(K:K,SMALL(IF(K$6:K$207&lt;&gt;"",ROW(K$6:K$207)),ROWS(K$6:K97))))</f>
        <v/>
      </c>
    </row>
    <row r="98" spans="2:13" ht="15.75" x14ac:dyDescent="0.25">
      <c r="B98" s="63" t="e">
        <f t="array" ref="B98">IFERROR(SMALL(IF((COUNTIF($B$96:B97, $H$6:$H$62)=0)*ISNUMBER($H$6:$H$62), $H$6:$H$62, "A"), 1), INDEX($H$6:$H$62, MATCH(SMALL(IF(ISTEXT($H$6:$H$62)*(COUNTIF(B$96:$B97, $H$6:$H$62)=0), COUNTIF($H$6:$H$62, "&lt;"&amp;$H$6:$H$62), ""), 1), IF(ISTEXT($H$6:$H$62), COUNTIF($H$6:$H$62, "&lt;"&amp;$H$6:$H$62), ""), 0)))</f>
        <v>#NUM!</v>
      </c>
      <c r="C98" s="45" t="str">
        <f t="shared" si="9"/>
        <v/>
      </c>
      <c r="D98" s="48" t="str">
        <f t="shared" si="10"/>
        <v/>
      </c>
      <c r="E98" s="49">
        <f>IF(ISNUMBER(D98),SUM(D97:D98),0)</f>
        <v>0</v>
      </c>
      <c r="F98" s="26" t="str">
        <f>IF(OR(F97="Predominant Level Met",F97="Threshold Not Met"),"_",(IF(E98&gt;0.5001,"Predominant Level Met","_")))</f>
        <v>_</v>
      </c>
      <c r="J98" s="9" t="str">
        <f>IF(AND('Covered Services'!Q102&lt;&gt;1,'Covered Services'!E102="OutPt, OON-Office",'Covered Services'!B102&gt;0),'Covered Services'!B102,"")</f>
        <v/>
      </c>
      <c r="K98" s="76" t="str">
        <f>IF(J98="","",'Covered Services'!D102)</f>
        <v/>
      </c>
      <c r="L98" s="43" t="str">
        <f t="array" ref="L98">IF(COUNTIF($J$6:$J$207,"?*")&lt;ROW(J98)-5,"",INDEX(J:J,SMALL(IF(J$6:J$207&lt;&gt;"",ROW(J$6:J$207)),ROWS(J$6:J98))))</f>
        <v/>
      </c>
      <c r="M98" s="43" t="str">
        <f t="array" ref="M98">IF(COUNTIF($J$6:$J$207,"?*")&lt;ROW(K98)-5,"",INDEX(K:K,SMALL(IF(K$6:K$207&lt;&gt;"",ROW(K$6:K$207)),ROWS(K$6:K98))))</f>
        <v/>
      </c>
    </row>
    <row r="99" spans="2:13" ht="15.75" x14ac:dyDescent="0.25">
      <c r="B99" s="63" t="e">
        <f t="array" ref="B99">IFERROR(SMALL(IF((COUNTIF($B$96:B98, $H$6:$H$62)=0)*ISNUMBER($H$6:$H$62), $H$6:$H$62, "A"), 1), INDEX($H$6:$H$62, MATCH(SMALL(IF(ISTEXT($H$6:$H$62)*(COUNTIF(B$96:$B98, $H$6:$H$62)=0), COUNTIF($H$6:$H$62, "&lt;"&amp;$H$6:$H$62), ""), 1), IF(ISTEXT($H$6:$H$62), COUNTIF($H$6:$H$62, "&lt;"&amp;$H$6:$H$62), ""), 0)))</f>
        <v>#NUM!</v>
      </c>
      <c r="C99" s="45" t="str">
        <f t="shared" si="9"/>
        <v/>
      </c>
      <c r="D99" s="48" t="str">
        <f t="shared" si="10"/>
        <v/>
      </c>
      <c r="E99" s="49">
        <f>IF(ISNUMBER(D99),SUM(D97:D99),0)</f>
        <v>0</v>
      </c>
      <c r="F99" s="26" t="str">
        <f>IF(OR(F98="Predominant Level Met",F97="Predominant Level Met",F97="Threshold Not Met"),"_",(IF(E99&gt;0.5001,"Predominant Level Met","_")))</f>
        <v>_</v>
      </c>
      <c r="J99" s="9" t="str">
        <f>IF(AND('Covered Services'!Q103&lt;&gt;1,'Covered Services'!E103="OutPt, OON-Office",'Covered Services'!B103&gt;0),'Covered Services'!B103,"")</f>
        <v/>
      </c>
      <c r="K99" s="76" t="str">
        <f>IF(J99="","",'Covered Services'!D103)</f>
        <v/>
      </c>
      <c r="L99" s="43" t="str">
        <f t="array" ref="L99">IF(COUNTIF($J$6:$J$207,"?*")&lt;ROW(J99)-5,"",INDEX(J:J,SMALL(IF(J$6:J$207&lt;&gt;"",ROW(J$6:J$207)),ROWS(J$6:J99))))</f>
        <v/>
      </c>
      <c r="M99" s="43" t="str">
        <f t="array" ref="M99">IF(COUNTIF($J$6:$J$207,"?*")&lt;ROW(K99)-5,"",INDEX(K:K,SMALL(IF(K$6:K$207&lt;&gt;"",ROW(K$6:K$207)),ROWS(K$6:K99))))</f>
        <v/>
      </c>
    </row>
    <row r="100" spans="2:13" ht="15.75" x14ac:dyDescent="0.25">
      <c r="B100" s="63" t="e">
        <f t="array" ref="B100">IFERROR(SMALL(IF((COUNTIF($B$96:B99, $H$6:$H$62)=0)*ISNUMBER($H$6:$H$62), $H$6:$H$62, "A"), 1), INDEX($H$6:$H$62, MATCH(SMALL(IF(ISTEXT($H$6:$H$62)*(COUNTIF(B$96:$B99, $H$6:$H$62)=0), COUNTIF($H$6:$H$62, "&lt;"&amp;$H$6:$H$62), ""), 1), IF(ISTEXT($H$6:$H$62), COUNTIF($H$6:$H$62, "&lt;"&amp;$H$6:$H$62), ""), 0)))</f>
        <v>#NUM!</v>
      </c>
      <c r="C100" s="45" t="str">
        <f t="shared" si="9"/>
        <v/>
      </c>
      <c r="D100" s="48" t="str">
        <f t="shared" si="10"/>
        <v/>
      </c>
      <c r="E100" s="49">
        <f>IF(ISNUMBER(D100),SUM(D97:D100),0)</f>
        <v>0</v>
      </c>
      <c r="F100" s="26" t="str">
        <f>IF(OR(F99="Predominant Level Met",F98="Predominant Level Met",F97="Predominant Level Met",F97="Threshold Not Met"),"_",(IF(E100&gt;0.5001,"Predominant Level Met","_")))</f>
        <v>_</v>
      </c>
      <c r="J100" s="9" t="str">
        <f>IF(AND('Covered Services'!Q104&lt;&gt;1,'Covered Services'!E104="OutPt, OON-Office",'Covered Services'!B104&gt;0),'Covered Services'!B104,"")</f>
        <v/>
      </c>
      <c r="K100" s="76" t="str">
        <f>IF(J100="","",'Covered Services'!D104)</f>
        <v/>
      </c>
      <c r="L100" s="43" t="str">
        <f t="array" ref="L100">IF(COUNTIF($J$6:$J$207,"?*")&lt;ROW(J100)-5,"",INDEX(J:J,SMALL(IF(J$6:J$207&lt;&gt;"",ROW(J$6:J$207)),ROWS(J$6:J100))))</f>
        <v/>
      </c>
      <c r="M100" s="43" t="str">
        <f t="array" ref="M100">IF(COUNTIF($J$6:$J$207,"?*")&lt;ROW(K100)-5,"",INDEX(K:K,SMALL(IF(K$6:K$207&lt;&gt;"",ROW(K$6:K$207)),ROWS(K$6:K100))))</f>
        <v/>
      </c>
    </row>
    <row r="101" spans="2:13" ht="15.75" x14ac:dyDescent="0.25">
      <c r="B101" s="63" t="e">
        <f t="array" ref="B101">IFERROR(SMALL(IF((COUNTIF($B$96:B100, $H$6:$H$62)=0)*ISNUMBER($H$6:$H$62), $H$6:$H$62, "A"), 1), INDEX($H$6:$H$62, MATCH(SMALL(IF(ISTEXT($H$6:$H$62)*(COUNTIF(B$96:$B100, $H$6:$H$62)=0), COUNTIF($H$6:$H$62, "&lt;"&amp;$H$6:$H$62), ""), 1), IF(ISTEXT($H$6:$H$62), COUNTIF($H$6:$H$62, "&lt;"&amp;$H$6:$H$62), ""), 0)))</f>
        <v>#NUM!</v>
      </c>
      <c r="C101" s="45" t="str">
        <f t="shared" si="9"/>
        <v/>
      </c>
      <c r="D101" s="48" t="str">
        <f t="shared" si="10"/>
        <v/>
      </c>
      <c r="E101" s="49">
        <f>IF(ISNUMBER(D101),SUM(D97:D101),0)</f>
        <v>0</v>
      </c>
      <c r="F101" s="26" t="str">
        <f>IF(OR(F100="Predominant Level Met",F99="Predominant Level Met",F98="Predominant Level Met",F97="Predominant Level Met",F97="Threshold Not Met"),"_",(IF(E101&gt;0.5001,"Predominant Level Met","_")))</f>
        <v>_</v>
      </c>
      <c r="J101" s="9" t="str">
        <f>IF(AND('Covered Services'!Q105&lt;&gt;1,'Covered Services'!E105="OutPt, OON-Office",'Covered Services'!B105&gt;0),'Covered Services'!B105,"")</f>
        <v/>
      </c>
      <c r="K101" s="76" t="str">
        <f>IF(J101="","",'Covered Services'!D105)</f>
        <v/>
      </c>
      <c r="L101" s="43" t="str">
        <f t="array" ref="L101">IF(COUNTIF($J$6:$J$207,"?*")&lt;ROW(J101)-5,"",INDEX(J:J,SMALL(IF(J$6:J$207&lt;&gt;"",ROW(J$6:J$207)),ROWS(J$6:J101))))</f>
        <v/>
      </c>
      <c r="M101" s="43" t="str">
        <f t="array" ref="M101">IF(COUNTIF($J$6:$J$207,"?*")&lt;ROW(K101)-5,"",INDEX(K:K,SMALL(IF(K$6:K$207&lt;&gt;"",ROW(K$6:K$207)),ROWS(K$6:K101))))</f>
        <v/>
      </c>
    </row>
    <row r="102" spans="2:13" ht="15.75" x14ac:dyDescent="0.25">
      <c r="B102" s="63" t="e">
        <f t="array" ref="B102">IFERROR(SMALL(IF((COUNTIF($B$96:B101, $H$6:$H$62)=0)*ISNUMBER($H$6:$H$62), $H$6:$H$62, "A"), 1), INDEX($H$6:$H$62, MATCH(SMALL(IF(ISTEXT($H$6:$H$62)*(COUNTIF(B$96:$B101, $H$6:$H$62)=0), COUNTIF($H$6:$H$62, "&lt;"&amp;$H$6:$H$62), ""), 1), IF(ISTEXT($H$6:$H$62), COUNTIF($H$6:$H$62, "&lt;"&amp;$H$6:$H$62), ""), 0)))</f>
        <v>#NUM!</v>
      </c>
      <c r="C102" s="45" t="str">
        <f t="shared" si="9"/>
        <v/>
      </c>
      <c r="D102" s="48" t="str">
        <f t="shared" si="10"/>
        <v/>
      </c>
      <c r="E102" s="49">
        <f>IF(ISNUMBER(D102),SUM(D97:D102),0)</f>
        <v>0</v>
      </c>
      <c r="F102" s="26" t="str">
        <f>IF(OR(F101="Predominant Level Met",F100="Predominant Level Met",F99="Predominant Level Met",F98="Predominant Level Met",F97="Predominant Level Met",F97="Threshold Not Met"),"_",(IF(E102&gt;0.5001,"Predominant Level Met","_")))</f>
        <v>_</v>
      </c>
      <c r="J102" s="9" t="str">
        <f>IF(AND('Covered Services'!Q106&lt;&gt;1,'Covered Services'!E106="OutPt, OON-Office",'Covered Services'!B106&gt;0),'Covered Services'!B106,"")</f>
        <v/>
      </c>
      <c r="K102" s="76" t="str">
        <f>IF(J102="","",'Covered Services'!D106)</f>
        <v/>
      </c>
      <c r="L102" s="43" t="str">
        <f t="array" ref="L102">IF(COUNTIF($J$6:$J$207,"?*")&lt;ROW(J102)-5,"",INDEX(J:J,SMALL(IF(J$6:J$207&lt;&gt;"",ROW(J$6:J$207)),ROWS(J$6:J102))))</f>
        <v/>
      </c>
      <c r="M102" s="43" t="str">
        <f t="array" ref="M102">IF(COUNTIF($J$6:$J$207,"?*")&lt;ROW(K102)-5,"",INDEX(K:K,SMALL(IF(K$6:K$207&lt;&gt;"",ROW(K$6:K$207)),ROWS(K$6:K102))))</f>
        <v/>
      </c>
    </row>
    <row r="103" spans="2:13" ht="16.5" thickBot="1" x14ac:dyDescent="0.3">
      <c r="B103" s="61" t="s">
        <v>35</v>
      </c>
      <c r="C103" s="30">
        <f>SUM(C97:C102)</f>
        <v>0</v>
      </c>
      <c r="D103" s="11"/>
      <c r="E103" s="11"/>
      <c r="F103" s="12"/>
      <c r="J103" s="9" t="str">
        <f>IF(AND('Covered Services'!Q107&lt;&gt;1,'Covered Services'!E107="OutPt, OON-Office",'Covered Services'!B107&gt;0),'Covered Services'!B107,"")</f>
        <v/>
      </c>
      <c r="K103" s="76" t="str">
        <f>IF(J103="","",'Covered Services'!D107)</f>
        <v/>
      </c>
      <c r="L103" s="43" t="str">
        <f t="array" ref="L103">IF(COUNTIF($J$6:$J$207,"?*")&lt;ROW(J103)-5,"",INDEX(J:J,SMALL(IF(J$6:J$207&lt;&gt;"",ROW(J$6:J$207)),ROWS(J$6:J103))))</f>
        <v/>
      </c>
      <c r="M103" s="43" t="str">
        <f t="array" ref="M103">IF(COUNTIF($J$6:$J$207,"?*")&lt;ROW(K103)-5,"",INDEX(K:K,SMALL(IF(K$6:K$207&lt;&gt;"",ROW(K$6:K$207)),ROWS(K$6:K103))))</f>
        <v/>
      </c>
    </row>
    <row r="104" spans="2:13" ht="16.5" thickBot="1" x14ac:dyDescent="0.3">
      <c r="B104" s="62"/>
      <c r="C104" s="27"/>
      <c r="D104" s="16"/>
      <c r="E104" s="16"/>
      <c r="F104" s="17"/>
      <c r="J104" s="9" t="str">
        <f>IF(AND('Covered Services'!Q108&lt;&gt;1,'Covered Services'!E108="OutPt, OON-Office",'Covered Services'!B108&gt;0),'Covered Services'!B108,"")</f>
        <v/>
      </c>
      <c r="K104" s="76" t="str">
        <f>IF(J104="","",'Covered Services'!D108)</f>
        <v/>
      </c>
      <c r="L104" s="43" t="str">
        <f t="array" ref="L104">IF(COUNTIF($J$6:$J$207,"?*")&lt;ROW(J104)-5,"",INDEX(J:J,SMALL(IF(J$6:J$207&lt;&gt;"",ROW(J$6:J$207)),ROWS(J$6:J104))))</f>
        <v/>
      </c>
      <c r="M104" s="43" t="str">
        <f t="array" ref="M104">IF(COUNTIF($J$6:$J$207,"?*")&lt;ROW(K104)-5,"",INDEX(K:K,SMALL(IF(K$6:K$207&lt;&gt;"",ROW(K$6:K$207)),ROWS(K$6:K104))))</f>
        <v/>
      </c>
    </row>
    <row r="105" spans="2:13" x14ac:dyDescent="0.25">
      <c r="B105" s="11"/>
      <c r="C105" s="11"/>
      <c r="D105" s="11"/>
      <c r="E105" s="11"/>
      <c r="F105" s="11"/>
      <c r="J105" s="9" t="str">
        <f>IF(AND('Covered Services'!Q109&lt;&gt;1,'Covered Services'!E109="OutPt, OON-Office",'Covered Services'!B109&gt;0),'Covered Services'!B109,"")</f>
        <v/>
      </c>
      <c r="K105" s="76" t="str">
        <f>IF(J105="","",'Covered Services'!D109)</f>
        <v/>
      </c>
      <c r="L105" s="43" t="str">
        <f t="array" ref="L105">IF(COUNTIF($J$6:$J$207,"?*")&lt;ROW(J105)-5,"",INDEX(J:J,SMALL(IF(J$6:J$207&lt;&gt;"",ROW(J$6:J$207)),ROWS(J$6:J105))))</f>
        <v/>
      </c>
      <c r="M105" s="43" t="str">
        <f t="array" ref="M105">IF(COUNTIF($J$6:$J$207,"?*")&lt;ROW(K105)-5,"",INDEX(K:K,SMALL(IF(K$6:K$207&lt;&gt;"",ROW(K$6:K$207)),ROWS(K$6:K105))))</f>
        <v/>
      </c>
    </row>
    <row r="106" spans="2:13" x14ac:dyDescent="0.25">
      <c r="B106" s="11"/>
      <c r="C106" s="11"/>
      <c r="D106" s="11"/>
      <c r="E106" s="11"/>
      <c r="F106" s="11"/>
      <c r="J106" s="9" t="str">
        <f>IF(AND('Covered Services'!Q110&lt;&gt;1,'Covered Services'!E110="OutPt, OON-Office",'Covered Services'!B110&gt;0),'Covered Services'!B110,"")</f>
        <v/>
      </c>
      <c r="K106" s="76" t="str">
        <f>IF(J106="","",'Covered Services'!D110)</f>
        <v/>
      </c>
      <c r="L106" s="43" t="str">
        <f t="array" ref="L106">IF(COUNTIF($J$6:$J$207,"?*")&lt;ROW(J106)-5,"",INDEX(J:J,SMALL(IF(J$6:J$207&lt;&gt;"",ROW(J$6:J$207)),ROWS(J$6:J106))))</f>
        <v/>
      </c>
      <c r="M106" s="43" t="str">
        <f t="array" ref="M106">IF(COUNTIF($J$6:$J$207,"?*")&lt;ROW(K106)-5,"",INDEX(K:K,SMALL(IF(K$6:K$207&lt;&gt;"",ROW(K$6:K$207)),ROWS(K$6:K106))))</f>
        <v/>
      </c>
    </row>
    <row r="107" spans="2:13" x14ac:dyDescent="0.25">
      <c r="B107" s="11"/>
      <c r="C107" s="11"/>
      <c r="D107" s="11"/>
      <c r="E107" s="11"/>
      <c r="F107" s="11"/>
      <c r="J107" s="9" t="str">
        <f>IF(AND('Covered Services'!Q111&lt;&gt;1,'Covered Services'!E111="OutPt, OON-Office",'Covered Services'!B111&gt;0),'Covered Services'!B111,"")</f>
        <v/>
      </c>
      <c r="K107" s="76" t="str">
        <f>IF(J107="","",'Covered Services'!D111)</f>
        <v/>
      </c>
      <c r="L107" s="43" t="str">
        <f t="array" ref="L107">IF(COUNTIF($J$6:$J$207,"?*")&lt;ROW(J107)-5,"",INDEX(J:J,SMALL(IF(J$6:J$207&lt;&gt;"",ROW(J$6:J$207)),ROWS(J$6:J107))))</f>
        <v/>
      </c>
      <c r="M107" s="43" t="str">
        <f t="array" ref="M107">IF(COUNTIF($J$6:$J$207,"?*")&lt;ROW(K107)-5,"",INDEX(K:K,SMALL(IF(K$6:K$207&lt;&gt;"",ROW(K$6:K$207)),ROWS(K$6:K107))))</f>
        <v/>
      </c>
    </row>
    <row r="108" spans="2:13" x14ac:dyDescent="0.25">
      <c r="J108" s="9" t="str">
        <f>IF(AND('Covered Services'!Q112&lt;&gt;1,'Covered Services'!E112="OutPt, OON-Office",'Covered Services'!B112&gt;0),'Covered Services'!B112,"")</f>
        <v/>
      </c>
      <c r="K108" s="76" t="str">
        <f>IF(J108="","",'Covered Services'!D112)</f>
        <v/>
      </c>
      <c r="L108" s="43" t="str">
        <f t="array" ref="L108">IF(COUNTIF($J$6:$J$207,"?*")&lt;ROW(J108)-5,"",INDEX(J:J,SMALL(IF(J$6:J$207&lt;&gt;"",ROW(J$6:J$207)),ROWS(J$6:J108))))</f>
        <v/>
      </c>
      <c r="M108" s="43" t="str">
        <f t="array" ref="M108">IF(COUNTIF($J$6:$J$207,"?*")&lt;ROW(K108)-5,"",INDEX(K:K,SMALL(IF(K$6:K$207&lt;&gt;"",ROW(K$6:K$207)),ROWS(K$6:K108))))</f>
        <v/>
      </c>
    </row>
    <row r="109" spans="2:13" x14ac:dyDescent="0.25">
      <c r="J109" s="9" t="str">
        <f>IF(AND('Covered Services'!Q113&lt;&gt;1,'Covered Services'!E113="OutPt, OON-Office",'Covered Services'!B113&gt;0),'Covered Services'!B113,"")</f>
        <v/>
      </c>
      <c r="K109" s="76" t="str">
        <f>IF(J109="","",'Covered Services'!D113)</f>
        <v/>
      </c>
      <c r="L109" s="43" t="str">
        <f t="array" ref="L109">IF(COUNTIF($J$6:$J$207,"?*")&lt;ROW(J109)-5,"",INDEX(J:J,SMALL(IF(J$6:J$207&lt;&gt;"",ROW(J$6:J$207)),ROWS(J$6:J109))))</f>
        <v/>
      </c>
      <c r="M109" s="43" t="str">
        <f t="array" ref="M109">IF(COUNTIF($J$6:$J$207,"?*")&lt;ROW(K109)-5,"",INDEX(K:K,SMALL(IF(K$6:K$207&lt;&gt;"",ROW(K$6:K$207)),ROWS(K$6:K109))))</f>
        <v/>
      </c>
    </row>
    <row r="110" spans="2:13" x14ac:dyDescent="0.25">
      <c r="J110" s="9" t="str">
        <f>IF(AND('Covered Services'!Q114&lt;&gt;1,'Covered Services'!E114="OutPt, OON-Office",'Covered Services'!B114&gt;0),'Covered Services'!B114,"")</f>
        <v/>
      </c>
      <c r="K110" s="76" t="str">
        <f>IF(J110="","",'Covered Services'!D114)</f>
        <v/>
      </c>
      <c r="L110" s="43" t="str">
        <f t="array" ref="L110">IF(COUNTIF($J$6:$J$207,"?*")&lt;ROW(J110)-5,"",INDEX(J:J,SMALL(IF(J$6:J$207&lt;&gt;"",ROW(J$6:J$207)),ROWS(J$6:J110))))</f>
        <v/>
      </c>
      <c r="M110" s="43" t="str">
        <f t="array" ref="M110">IF(COUNTIF($J$6:$J$207,"?*")&lt;ROW(K110)-5,"",INDEX(K:K,SMALL(IF(K$6:K$207&lt;&gt;"",ROW(K$6:K$207)),ROWS(K$6:K110))))</f>
        <v/>
      </c>
    </row>
    <row r="111" spans="2:13" x14ac:dyDescent="0.25">
      <c r="J111" s="9" t="str">
        <f>IF(AND('Covered Services'!Q115&lt;&gt;1,'Covered Services'!E115="OutPt, OON-Office",'Covered Services'!B115&gt;0),'Covered Services'!B115,"")</f>
        <v/>
      </c>
      <c r="K111" s="76" t="str">
        <f>IF(J111="","",'Covered Services'!D115)</f>
        <v/>
      </c>
      <c r="L111" s="43" t="str">
        <f t="array" ref="L111">IF(COUNTIF($J$6:$J$207,"?*")&lt;ROW(J111)-5,"",INDEX(J:J,SMALL(IF(J$6:J$207&lt;&gt;"",ROW(J$6:J$207)),ROWS(J$6:J111))))</f>
        <v/>
      </c>
      <c r="M111" s="43" t="str">
        <f t="array" ref="M111">IF(COUNTIF($J$6:$J$207,"?*")&lt;ROW(K111)-5,"",INDEX(K:K,SMALL(IF(K$6:K$207&lt;&gt;"",ROW(K$6:K$207)),ROWS(K$6:K111))))</f>
        <v/>
      </c>
    </row>
    <row r="112" spans="2:13" x14ac:dyDescent="0.25">
      <c r="J112" s="9" t="str">
        <f>IF(AND('Covered Services'!Q116&lt;&gt;1,'Covered Services'!E116="OutPt, OON-Office",'Covered Services'!B116&gt;0),'Covered Services'!B116,"")</f>
        <v/>
      </c>
      <c r="K112" s="76" t="str">
        <f>IF(J112="","",'Covered Services'!D116)</f>
        <v/>
      </c>
      <c r="L112" s="43" t="str">
        <f t="array" ref="L112">IF(COUNTIF($J$6:$J$207,"?*")&lt;ROW(J112)-5,"",INDEX(J:J,SMALL(IF(J$6:J$207&lt;&gt;"",ROW(J$6:J$207)),ROWS(J$6:J112))))</f>
        <v/>
      </c>
      <c r="M112" s="43" t="str">
        <f t="array" ref="M112">IF(COUNTIF($J$6:$J$207,"?*")&lt;ROW(K112)-5,"",INDEX(K:K,SMALL(IF(K$6:K$207&lt;&gt;"",ROW(K$6:K$207)),ROWS(K$6:K112))))</f>
        <v/>
      </c>
    </row>
    <row r="113" spans="10:13" x14ac:dyDescent="0.25">
      <c r="J113" s="9" t="str">
        <f>IF(AND('Covered Services'!Q117&lt;&gt;1,'Covered Services'!E117="OutPt, OON-Office",'Covered Services'!B117&gt;0),'Covered Services'!B117,"")</f>
        <v/>
      </c>
      <c r="K113" s="76" t="str">
        <f>IF(J113="","",'Covered Services'!D117)</f>
        <v/>
      </c>
      <c r="L113" s="43" t="str">
        <f t="array" ref="L113">IF(COUNTIF($J$6:$J$207,"?*")&lt;ROW(J113)-5,"",INDEX(J:J,SMALL(IF(J$6:J$207&lt;&gt;"",ROW(J$6:J$207)),ROWS(J$6:J113))))</f>
        <v/>
      </c>
      <c r="M113" s="43" t="str">
        <f t="array" ref="M113">IF(COUNTIF($J$6:$J$207,"?*")&lt;ROW(K113)-5,"",INDEX(K:K,SMALL(IF(K$6:K$207&lt;&gt;"",ROW(K$6:K$207)),ROWS(K$6:K113))))</f>
        <v/>
      </c>
    </row>
    <row r="114" spans="10:13" x14ac:dyDescent="0.25">
      <c r="J114" s="9" t="str">
        <f>IF(AND('Covered Services'!Q118&lt;&gt;1,'Covered Services'!E118="OutPt, OON-Office",'Covered Services'!B118&gt;0),'Covered Services'!B118,"")</f>
        <v/>
      </c>
      <c r="K114" s="76" t="str">
        <f>IF(J114="","",'Covered Services'!D118)</f>
        <v/>
      </c>
      <c r="L114" s="43" t="str">
        <f t="array" ref="L114">IF(COUNTIF($J$6:$J$207,"?*")&lt;ROW(J114)-5,"",INDEX(J:J,SMALL(IF(J$6:J$207&lt;&gt;"",ROW(J$6:J$207)),ROWS(J$6:J114))))</f>
        <v/>
      </c>
      <c r="M114" s="43" t="str">
        <f t="array" ref="M114">IF(COUNTIF($J$6:$J$207,"?*")&lt;ROW(K114)-5,"",INDEX(K:K,SMALL(IF(K$6:K$207&lt;&gt;"",ROW(K$6:K$207)),ROWS(K$6:K114))))</f>
        <v/>
      </c>
    </row>
    <row r="115" spans="10:13" x14ac:dyDescent="0.25">
      <c r="J115" s="9" t="str">
        <f>IF(AND('Covered Services'!Q119&lt;&gt;1,'Covered Services'!E119="OutPt, OON-Office",'Covered Services'!B119&gt;0),'Covered Services'!B119,"")</f>
        <v/>
      </c>
      <c r="K115" s="76" t="str">
        <f>IF(J115="","",'Covered Services'!D119)</f>
        <v/>
      </c>
      <c r="L115" s="43" t="str">
        <f t="array" ref="L115">IF(COUNTIF($J$6:$J$207,"?*")&lt;ROW(J115)-5,"",INDEX(J:J,SMALL(IF(J$6:J$207&lt;&gt;"",ROW(J$6:J$207)),ROWS(J$6:J115))))</f>
        <v/>
      </c>
      <c r="M115" s="43" t="str">
        <f t="array" ref="M115">IF(COUNTIF($J$6:$J$207,"?*")&lt;ROW(K115)-5,"",INDEX(K:K,SMALL(IF(K$6:K$207&lt;&gt;"",ROW(K$6:K$207)),ROWS(K$6:K115))))</f>
        <v/>
      </c>
    </row>
    <row r="116" spans="10:13" x14ac:dyDescent="0.25">
      <c r="J116" s="9" t="str">
        <f>IF(AND('Covered Services'!Q120&lt;&gt;1,'Covered Services'!E120="OutPt, OON-Office",'Covered Services'!B120&gt;0),'Covered Services'!B120,"")</f>
        <v/>
      </c>
      <c r="K116" s="76" t="str">
        <f>IF(J116="","",'Covered Services'!D120)</f>
        <v/>
      </c>
      <c r="L116" s="43" t="str">
        <f t="array" ref="L116">IF(COUNTIF($J$6:$J$207,"?*")&lt;ROW(J116)-5,"",INDEX(J:J,SMALL(IF(J$6:J$207&lt;&gt;"",ROW(J$6:J$207)),ROWS(J$6:J116))))</f>
        <v/>
      </c>
      <c r="M116" s="43" t="str">
        <f t="array" ref="M116">IF(COUNTIF($J$6:$J$207,"?*")&lt;ROW(K116)-5,"",INDEX(K:K,SMALL(IF(K$6:K$207&lt;&gt;"",ROW(K$6:K$207)),ROWS(K$6:K116))))</f>
        <v/>
      </c>
    </row>
    <row r="117" spans="10:13" x14ac:dyDescent="0.25">
      <c r="J117" s="9" t="str">
        <f>IF(AND('Covered Services'!Q121&lt;&gt;1,'Covered Services'!E121="OutPt, OON-Office",'Covered Services'!B121&gt;0),'Covered Services'!B121,"")</f>
        <v/>
      </c>
      <c r="K117" s="76" t="str">
        <f>IF(J117="","",'Covered Services'!D121)</f>
        <v/>
      </c>
      <c r="L117" s="43" t="str">
        <f t="array" ref="L117">IF(COUNTIF($J$6:$J$207,"?*")&lt;ROW(J117)-5,"",INDEX(J:J,SMALL(IF(J$6:J$207&lt;&gt;"",ROW(J$6:J$207)),ROWS(J$6:J117))))</f>
        <v/>
      </c>
      <c r="M117" s="43" t="str">
        <f t="array" ref="M117">IF(COUNTIF($J$6:$J$207,"?*")&lt;ROW(K117)-5,"",INDEX(K:K,SMALL(IF(K$6:K$207&lt;&gt;"",ROW(K$6:K$207)),ROWS(K$6:K117))))</f>
        <v/>
      </c>
    </row>
    <row r="118" spans="10:13" x14ac:dyDescent="0.25">
      <c r="J118" s="9" t="str">
        <f>IF(AND('Covered Services'!Q122&lt;&gt;1,'Covered Services'!E122="OutPt, OON-Office",'Covered Services'!B122&gt;0),'Covered Services'!B122,"")</f>
        <v/>
      </c>
      <c r="K118" s="76" t="str">
        <f>IF(J118="","",'Covered Services'!D122)</f>
        <v/>
      </c>
      <c r="L118" s="43" t="str">
        <f t="array" ref="L118">IF(COUNTIF($J$6:$J$207,"?*")&lt;ROW(J118)-5,"",INDEX(J:J,SMALL(IF(J$6:J$207&lt;&gt;"",ROW(J$6:J$207)),ROWS(J$6:J118))))</f>
        <v/>
      </c>
      <c r="M118" s="43" t="str">
        <f t="array" ref="M118">IF(COUNTIF($J$6:$J$207,"?*")&lt;ROW(K118)-5,"",INDEX(K:K,SMALL(IF(K$6:K$207&lt;&gt;"",ROW(K$6:K$207)),ROWS(K$6:K118))))</f>
        <v/>
      </c>
    </row>
    <row r="119" spans="10:13" x14ac:dyDescent="0.25">
      <c r="J119" s="9" t="str">
        <f>IF(AND('Covered Services'!Q123&lt;&gt;1,'Covered Services'!E123="OutPt, OON-Office",'Covered Services'!B123&gt;0),'Covered Services'!B123,"")</f>
        <v/>
      </c>
      <c r="K119" s="76" t="str">
        <f>IF(J119="","",'Covered Services'!D123)</f>
        <v/>
      </c>
      <c r="L119" s="43" t="str">
        <f t="array" ref="L119">IF(COUNTIF($J$6:$J$207,"?*")&lt;ROW(J119)-5,"",INDEX(J:J,SMALL(IF(J$6:J$207&lt;&gt;"",ROW(J$6:J$207)),ROWS(J$6:J119))))</f>
        <v/>
      </c>
      <c r="M119" s="43" t="str">
        <f t="array" ref="M119">IF(COUNTIF($J$6:$J$207,"?*")&lt;ROW(K119)-5,"",INDEX(K:K,SMALL(IF(K$6:K$207&lt;&gt;"",ROW(K$6:K$207)),ROWS(K$6:K119))))</f>
        <v/>
      </c>
    </row>
    <row r="120" spans="10:13" x14ac:dyDescent="0.25">
      <c r="J120" s="9" t="str">
        <f>IF(AND('Covered Services'!Q124&lt;&gt;1,'Covered Services'!E124="OutPt, OON-Office",'Covered Services'!B124&gt;0),'Covered Services'!B124,"")</f>
        <v/>
      </c>
      <c r="K120" s="76" t="str">
        <f>IF(J120="","",'Covered Services'!D124)</f>
        <v/>
      </c>
      <c r="L120" s="43" t="str">
        <f t="array" ref="L120">IF(COUNTIF($J$6:$J$207,"?*")&lt;ROW(J120)-5,"",INDEX(J:J,SMALL(IF(J$6:J$207&lt;&gt;"",ROW(J$6:J$207)),ROWS(J$6:J120))))</f>
        <v/>
      </c>
      <c r="M120" s="43" t="str">
        <f t="array" ref="M120">IF(COUNTIF($J$6:$J$207,"?*")&lt;ROW(K120)-5,"",INDEX(K:K,SMALL(IF(K$6:K$207&lt;&gt;"",ROW(K$6:K$207)),ROWS(K$6:K120))))</f>
        <v/>
      </c>
    </row>
    <row r="121" spans="10:13" x14ac:dyDescent="0.25">
      <c r="J121" s="9" t="str">
        <f>IF(AND('Covered Services'!Q125&lt;&gt;1,'Covered Services'!E125="OutPt, OON-Office",'Covered Services'!B125&gt;0),'Covered Services'!B125,"")</f>
        <v/>
      </c>
      <c r="K121" s="76" t="str">
        <f>IF(J121="","",'Covered Services'!D125)</f>
        <v/>
      </c>
      <c r="L121" s="43" t="str">
        <f t="array" ref="L121">IF(COUNTIF($J$6:$J$207,"?*")&lt;ROW(J121)-5,"",INDEX(J:J,SMALL(IF(J$6:J$207&lt;&gt;"",ROW(J$6:J$207)),ROWS(J$6:J121))))</f>
        <v/>
      </c>
      <c r="M121" s="43" t="str">
        <f t="array" ref="M121">IF(COUNTIF($J$6:$J$207,"?*")&lt;ROW(K121)-5,"",INDEX(K:K,SMALL(IF(K$6:K$207&lt;&gt;"",ROW(K$6:K$207)),ROWS(K$6:K121))))</f>
        <v/>
      </c>
    </row>
    <row r="122" spans="10:13" x14ac:dyDescent="0.25">
      <c r="J122" s="9" t="str">
        <f>IF(AND('Covered Services'!Q126&lt;&gt;1,'Covered Services'!E126="OutPt, OON-Office",'Covered Services'!B126&gt;0),'Covered Services'!B126,"")</f>
        <v/>
      </c>
      <c r="K122" s="76" t="str">
        <f>IF(J122="","",'Covered Services'!D126)</f>
        <v/>
      </c>
      <c r="L122" s="43" t="str">
        <f t="array" ref="L122">IF(COUNTIF($J$6:$J$207,"?*")&lt;ROW(J122)-5,"",INDEX(J:J,SMALL(IF(J$6:J$207&lt;&gt;"",ROW(J$6:J$207)),ROWS(J$6:J122))))</f>
        <v/>
      </c>
      <c r="M122" s="43" t="str">
        <f t="array" ref="M122">IF(COUNTIF($J$6:$J$207,"?*")&lt;ROW(K122)-5,"",INDEX(K:K,SMALL(IF(K$6:K$207&lt;&gt;"",ROW(K$6:K$207)),ROWS(K$6:K122))))</f>
        <v/>
      </c>
    </row>
    <row r="123" spans="10:13" x14ac:dyDescent="0.25">
      <c r="J123" s="9" t="str">
        <f>IF(AND('Covered Services'!Q127&lt;&gt;1,'Covered Services'!E127="OutPt, OON-Office",'Covered Services'!B127&gt;0),'Covered Services'!B127,"")</f>
        <v/>
      </c>
      <c r="K123" s="76" t="str">
        <f>IF(J123="","",'Covered Services'!D127)</f>
        <v/>
      </c>
      <c r="L123" s="43" t="str">
        <f t="array" ref="L123">IF(COUNTIF($J$6:$J$207,"?*")&lt;ROW(J123)-5,"",INDEX(J:J,SMALL(IF(J$6:J$207&lt;&gt;"",ROW(J$6:J$207)),ROWS(J$6:J123))))</f>
        <v/>
      </c>
      <c r="M123" s="43" t="str">
        <f t="array" ref="M123">IF(COUNTIF($J$6:$J$207,"?*")&lt;ROW(K123)-5,"",INDEX(K:K,SMALL(IF(K$6:K$207&lt;&gt;"",ROW(K$6:K$207)),ROWS(K$6:K123))))</f>
        <v/>
      </c>
    </row>
    <row r="124" spans="10:13" x14ac:dyDescent="0.25">
      <c r="J124" s="9" t="str">
        <f>IF(AND('Covered Services'!Q128&lt;&gt;1,'Covered Services'!E128="OutPt, OON-Office",'Covered Services'!B128&gt;0),'Covered Services'!B128,"")</f>
        <v/>
      </c>
      <c r="K124" s="76" t="str">
        <f>IF(J124="","",'Covered Services'!D128)</f>
        <v/>
      </c>
      <c r="L124" s="43" t="str">
        <f t="array" ref="L124">IF(COUNTIF($J$6:$J$207,"?*")&lt;ROW(J124)-5,"",INDEX(J:J,SMALL(IF(J$6:J$207&lt;&gt;"",ROW(J$6:J$207)),ROWS(J$6:J124))))</f>
        <v/>
      </c>
      <c r="M124" s="43" t="str">
        <f t="array" ref="M124">IF(COUNTIF($J$6:$J$207,"?*")&lt;ROW(K124)-5,"",INDEX(K:K,SMALL(IF(K$6:K$207&lt;&gt;"",ROW(K$6:K$207)),ROWS(K$6:K124))))</f>
        <v/>
      </c>
    </row>
    <row r="125" spans="10:13" x14ac:dyDescent="0.25">
      <c r="J125" s="9" t="str">
        <f>IF(AND('Covered Services'!Q129&lt;&gt;1,'Covered Services'!E129="OutPt, OON-Office",'Covered Services'!B129&gt;0),'Covered Services'!B129,"")</f>
        <v/>
      </c>
      <c r="K125" s="76" t="str">
        <f>IF(J125="","",'Covered Services'!D129)</f>
        <v/>
      </c>
      <c r="L125" s="43" t="str">
        <f t="array" ref="L125">IF(COUNTIF($J$6:$J$207,"?*")&lt;ROW(J125)-5,"",INDEX(J:J,SMALL(IF(J$6:J$207&lt;&gt;"",ROW(J$6:J$207)),ROWS(J$6:J125))))</f>
        <v/>
      </c>
      <c r="M125" s="43" t="str">
        <f t="array" ref="M125">IF(COUNTIF($J$6:$J$207,"?*")&lt;ROW(K125)-5,"",INDEX(K:K,SMALL(IF(K$6:K$207&lt;&gt;"",ROW(K$6:K$207)),ROWS(K$6:K125))))</f>
        <v/>
      </c>
    </row>
    <row r="126" spans="10:13" x14ac:dyDescent="0.25">
      <c r="J126" s="9" t="str">
        <f>IF(AND('Covered Services'!Q130&lt;&gt;1,'Covered Services'!E130="OutPt, OON-Office",'Covered Services'!B130&gt;0),'Covered Services'!B130,"")</f>
        <v/>
      </c>
      <c r="K126" s="76" t="str">
        <f>IF(J126="","",'Covered Services'!D130)</f>
        <v/>
      </c>
      <c r="L126" s="43" t="str">
        <f t="array" ref="L126">IF(COUNTIF($J$6:$J$207,"?*")&lt;ROW(J126)-5,"",INDEX(J:J,SMALL(IF(J$6:J$207&lt;&gt;"",ROW(J$6:J$207)),ROWS(J$6:J126))))</f>
        <v/>
      </c>
      <c r="M126" s="43" t="str">
        <f t="array" ref="M126">IF(COUNTIF($J$6:$J$207,"?*")&lt;ROW(K126)-5,"",INDEX(K:K,SMALL(IF(K$6:K$207&lt;&gt;"",ROW(K$6:K$207)),ROWS(K$6:K126))))</f>
        <v/>
      </c>
    </row>
    <row r="127" spans="10:13" x14ac:dyDescent="0.25">
      <c r="J127" s="9" t="str">
        <f>IF(AND('Covered Services'!Q131&lt;&gt;1,'Covered Services'!E131="OutPt, OON-Office",'Covered Services'!B131&gt;0),'Covered Services'!B131,"")</f>
        <v/>
      </c>
      <c r="K127" s="76" t="str">
        <f>IF(J127="","",'Covered Services'!D131)</f>
        <v/>
      </c>
      <c r="L127" s="43" t="str">
        <f t="array" ref="L127">IF(COUNTIF($J$6:$J$207,"?*")&lt;ROW(J127)-5,"",INDEX(J:J,SMALL(IF(J$6:J$207&lt;&gt;"",ROW(J$6:J$207)),ROWS(J$6:J127))))</f>
        <v/>
      </c>
      <c r="M127" s="43" t="str">
        <f t="array" ref="M127">IF(COUNTIF($J$6:$J$207,"?*")&lt;ROW(K127)-5,"",INDEX(K:K,SMALL(IF(K$6:K$207&lt;&gt;"",ROW(K$6:K$207)),ROWS(K$6:K127))))</f>
        <v/>
      </c>
    </row>
    <row r="128" spans="10:13" x14ac:dyDescent="0.25">
      <c r="J128" s="9" t="str">
        <f>IF(AND('Covered Services'!Q132&lt;&gt;1,'Covered Services'!E132="OutPt, OON-Office",'Covered Services'!B132&gt;0),'Covered Services'!B132,"")</f>
        <v/>
      </c>
      <c r="K128" s="76" t="str">
        <f>IF(J128="","",'Covered Services'!D132)</f>
        <v/>
      </c>
      <c r="L128" s="43" t="str">
        <f t="array" ref="L128">IF(COUNTIF($J$6:$J$207,"?*")&lt;ROW(J128)-5,"",INDEX(J:J,SMALL(IF(J$6:J$207&lt;&gt;"",ROW(J$6:J$207)),ROWS(J$6:J128))))</f>
        <v/>
      </c>
      <c r="M128" s="43" t="str">
        <f t="array" ref="M128">IF(COUNTIF($J$6:$J$207,"?*")&lt;ROW(K128)-5,"",INDEX(K:K,SMALL(IF(K$6:K$207&lt;&gt;"",ROW(K$6:K$207)),ROWS(K$6:K128))))</f>
        <v/>
      </c>
    </row>
    <row r="129" spans="10:13" x14ac:dyDescent="0.25">
      <c r="J129" s="9" t="str">
        <f>IF(AND('Covered Services'!Q133&lt;&gt;1,'Covered Services'!E133="OutPt, OON-Office",'Covered Services'!B133&gt;0),'Covered Services'!B133,"")</f>
        <v/>
      </c>
      <c r="K129" s="76" t="str">
        <f>IF(J129="","",'Covered Services'!D133)</f>
        <v/>
      </c>
      <c r="L129" s="43" t="str">
        <f t="array" ref="L129">IF(COUNTIF($J$6:$J$207,"?*")&lt;ROW(J129)-5,"",INDEX(J:J,SMALL(IF(J$6:J$207&lt;&gt;"",ROW(J$6:J$207)),ROWS(J$6:J129))))</f>
        <v/>
      </c>
      <c r="M129" s="43" t="str">
        <f t="array" ref="M129">IF(COUNTIF($J$6:$J$207,"?*")&lt;ROW(K129)-5,"",INDEX(K:K,SMALL(IF(K$6:K$207&lt;&gt;"",ROW(K$6:K$207)),ROWS(K$6:K129))))</f>
        <v/>
      </c>
    </row>
    <row r="130" spans="10:13" x14ac:dyDescent="0.25">
      <c r="J130" s="9" t="str">
        <f>IF(AND('Covered Services'!Q134&lt;&gt;1,'Covered Services'!E134="OutPt, OON-Office",'Covered Services'!B134&gt;0),'Covered Services'!B134,"")</f>
        <v/>
      </c>
      <c r="K130" s="76" t="str">
        <f>IF(J130="","",'Covered Services'!D134)</f>
        <v/>
      </c>
      <c r="L130" s="43" t="str">
        <f t="array" ref="L130">IF(COUNTIF($J$6:$J$207,"?*")&lt;ROW(J130)-5,"",INDEX(J:J,SMALL(IF(J$6:J$207&lt;&gt;"",ROW(J$6:J$207)),ROWS(J$6:J130))))</f>
        <v/>
      </c>
      <c r="M130" s="43" t="str">
        <f t="array" ref="M130">IF(COUNTIF($J$6:$J$207,"?*")&lt;ROW(K130)-5,"",INDEX(K:K,SMALL(IF(K$6:K$207&lt;&gt;"",ROW(K$6:K$207)),ROWS(K$6:K130))))</f>
        <v/>
      </c>
    </row>
    <row r="131" spans="10:13" x14ac:dyDescent="0.25">
      <c r="J131" s="9" t="str">
        <f>IF(AND('Covered Services'!Q135&lt;&gt;1,'Covered Services'!E135="OutPt, OON-Office",'Covered Services'!B135&gt;0),'Covered Services'!B135,"")</f>
        <v/>
      </c>
      <c r="K131" s="76" t="str">
        <f>IF(J131="","",'Covered Services'!D135)</f>
        <v/>
      </c>
      <c r="L131" s="43" t="str">
        <f t="array" ref="L131">IF(COUNTIF($J$6:$J$207,"?*")&lt;ROW(J131)-5,"",INDEX(J:J,SMALL(IF(J$6:J$207&lt;&gt;"",ROW(J$6:J$207)),ROWS(J$6:J131))))</f>
        <v/>
      </c>
      <c r="M131" s="43" t="str">
        <f t="array" ref="M131">IF(COUNTIF($J$6:$J$207,"?*")&lt;ROW(K131)-5,"",INDEX(K:K,SMALL(IF(K$6:K$207&lt;&gt;"",ROW(K$6:K$207)),ROWS(K$6:K131))))</f>
        <v/>
      </c>
    </row>
    <row r="132" spans="10:13" x14ac:dyDescent="0.25">
      <c r="J132" s="9" t="str">
        <f>IF(AND('Covered Services'!Q136&lt;&gt;1,'Covered Services'!E136="OutPt, OON-Office",'Covered Services'!B136&gt;0),'Covered Services'!B136,"")</f>
        <v/>
      </c>
      <c r="K132" s="76" t="str">
        <f>IF(J132="","",'Covered Services'!D136)</f>
        <v/>
      </c>
      <c r="L132" s="43" t="str">
        <f t="array" ref="L132">IF(COUNTIF($J$6:$J$207,"?*")&lt;ROW(J132)-5,"",INDEX(J:J,SMALL(IF(J$6:J$207&lt;&gt;"",ROW(J$6:J$207)),ROWS(J$6:J132))))</f>
        <v/>
      </c>
      <c r="M132" s="43" t="str">
        <f t="array" ref="M132">IF(COUNTIF($J$6:$J$207,"?*")&lt;ROW(K132)-5,"",INDEX(K:K,SMALL(IF(K$6:K$207&lt;&gt;"",ROW(K$6:K$207)),ROWS(K$6:K132))))</f>
        <v/>
      </c>
    </row>
    <row r="133" spans="10:13" x14ac:dyDescent="0.25">
      <c r="J133" s="9" t="str">
        <f>IF(AND('Covered Services'!Q137&lt;&gt;1,'Covered Services'!E137="OutPt, OON-Office",'Covered Services'!B137&gt;0),'Covered Services'!B137,"")</f>
        <v/>
      </c>
      <c r="K133" s="76" t="str">
        <f>IF(J133="","",'Covered Services'!D137)</f>
        <v/>
      </c>
      <c r="L133" s="43" t="str">
        <f t="array" ref="L133">IF(COUNTIF($J$6:$J$207,"?*")&lt;ROW(J133)-5,"",INDEX(J:J,SMALL(IF(J$6:J$207&lt;&gt;"",ROW(J$6:J$207)),ROWS(J$6:J133))))</f>
        <v/>
      </c>
      <c r="M133" s="43" t="str">
        <f t="array" ref="M133">IF(COUNTIF($J$6:$J$207,"?*")&lt;ROW(K133)-5,"",INDEX(K:K,SMALL(IF(K$6:K$207&lt;&gt;"",ROW(K$6:K$207)),ROWS(K$6:K133))))</f>
        <v/>
      </c>
    </row>
    <row r="134" spans="10:13" x14ac:dyDescent="0.25">
      <c r="J134" s="9" t="str">
        <f>IF(AND('Covered Services'!Q138&lt;&gt;1,'Covered Services'!E138="OutPt, OON-Office",'Covered Services'!B138&gt;0),'Covered Services'!B138,"")</f>
        <v/>
      </c>
      <c r="K134" s="76" t="str">
        <f>IF(J134="","",'Covered Services'!D138)</f>
        <v/>
      </c>
      <c r="L134" s="43" t="str">
        <f t="array" ref="L134">IF(COUNTIF($J$6:$J$207,"?*")&lt;ROW(J134)-5,"",INDEX(J:J,SMALL(IF(J$6:J$207&lt;&gt;"",ROW(J$6:J$207)),ROWS(J$6:J134))))</f>
        <v/>
      </c>
      <c r="M134" s="43" t="str">
        <f t="array" ref="M134">IF(COUNTIF($J$6:$J$207,"?*")&lt;ROW(K134)-5,"",INDEX(K:K,SMALL(IF(K$6:K$207&lt;&gt;"",ROW(K$6:K$207)),ROWS(K$6:K134))))</f>
        <v/>
      </c>
    </row>
    <row r="135" spans="10:13" x14ac:dyDescent="0.25">
      <c r="J135" s="9" t="str">
        <f>IF(AND('Covered Services'!Q139&lt;&gt;1,'Covered Services'!E139="OutPt, OON-Office",'Covered Services'!B139&gt;0),'Covered Services'!B139,"")</f>
        <v/>
      </c>
      <c r="K135" s="76" t="str">
        <f>IF(J135="","",'Covered Services'!D139)</f>
        <v/>
      </c>
      <c r="L135" s="43" t="str">
        <f t="array" ref="L135">IF(COUNTIF($J$6:$J$207,"?*")&lt;ROW(J135)-5,"",INDEX(J:J,SMALL(IF(J$6:J$207&lt;&gt;"",ROW(J$6:J$207)),ROWS(J$6:J135))))</f>
        <v/>
      </c>
      <c r="M135" s="43" t="str">
        <f t="array" ref="M135">IF(COUNTIF($J$6:$J$207,"?*")&lt;ROW(K135)-5,"",INDEX(K:K,SMALL(IF(K$6:K$207&lt;&gt;"",ROW(K$6:K$207)),ROWS(K$6:K135))))</f>
        <v/>
      </c>
    </row>
    <row r="136" spans="10:13" x14ac:dyDescent="0.25">
      <c r="J136" s="9" t="str">
        <f>IF(AND('Covered Services'!Q140&lt;&gt;1,'Covered Services'!E140="OutPt, OON-Office",'Covered Services'!B140&gt;0),'Covered Services'!B140,"")</f>
        <v/>
      </c>
      <c r="K136" s="76" t="str">
        <f>IF(J136="","",'Covered Services'!D140)</f>
        <v/>
      </c>
      <c r="L136" s="43" t="str">
        <f t="array" ref="L136">IF(COUNTIF($J$6:$J$207,"?*")&lt;ROW(J136)-5,"",INDEX(J:J,SMALL(IF(J$6:J$207&lt;&gt;"",ROW(J$6:J$207)),ROWS(J$6:J136))))</f>
        <v/>
      </c>
      <c r="M136" s="43" t="str">
        <f t="array" ref="M136">IF(COUNTIF($J$6:$J$207,"?*")&lt;ROW(K136)-5,"",INDEX(K:K,SMALL(IF(K$6:K$207&lt;&gt;"",ROW(K$6:K$207)),ROWS(K$6:K136))))</f>
        <v/>
      </c>
    </row>
    <row r="137" spans="10:13" x14ac:dyDescent="0.25">
      <c r="J137" s="9" t="str">
        <f>IF(AND('Covered Services'!Q141&lt;&gt;1,'Covered Services'!E141="OutPt, OON-Office",'Covered Services'!B141&gt;0),'Covered Services'!B141,"")</f>
        <v/>
      </c>
      <c r="K137" s="76" t="str">
        <f>IF(J137="","",'Covered Services'!D141)</f>
        <v/>
      </c>
      <c r="L137" s="43" t="str">
        <f t="array" ref="L137">IF(COUNTIF($J$6:$J$207,"?*")&lt;ROW(J137)-5,"",INDEX(J:J,SMALL(IF(J$6:J$207&lt;&gt;"",ROW(J$6:J$207)),ROWS(J$6:J137))))</f>
        <v/>
      </c>
      <c r="M137" s="43" t="str">
        <f t="array" ref="M137">IF(COUNTIF($J$6:$J$207,"?*")&lt;ROW(K137)-5,"",INDEX(K:K,SMALL(IF(K$6:K$207&lt;&gt;"",ROW(K$6:K$207)),ROWS(K$6:K137))))</f>
        <v/>
      </c>
    </row>
    <row r="138" spans="10:13" x14ac:dyDescent="0.25">
      <c r="J138" s="9" t="str">
        <f>IF(AND('Covered Services'!Q142&lt;&gt;1,'Covered Services'!E142="OutPt, OON-Office",'Covered Services'!B142&gt;0),'Covered Services'!B142,"")</f>
        <v/>
      </c>
      <c r="K138" s="76" t="str">
        <f>IF(J138="","",'Covered Services'!D142)</f>
        <v/>
      </c>
      <c r="L138" s="43" t="str">
        <f t="array" ref="L138">IF(COUNTIF($J$6:$J$207,"?*")&lt;ROW(J138)-5,"",INDEX(J:J,SMALL(IF(J$6:J$207&lt;&gt;"",ROW(J$6:J$207)),ROWS(J$6:J138))))</f>
        <v/>
      </c>
      <c r="M138" s="43" t="str">
        <f t="array" ref="M138">IF(COUNTIF($J$6:$J$207,"?*")&lt;ROW(K138)-5,"",INDEX(K:K,SMALL(IF(K$6:K$207&lt;&gt;"",ROW(K$6:K$207)),ROWS(K$6:K138))))</f>
        <v/>
      </c>
    </row>
    <row r="139" spans="10:13" x14ac:dyDescent="0.25">
      <c r="J139" s="9" t="str">
        <f>IF(AND('Covered Services'!Q143&lt;&gt;1,'Covered Services'!E143="OutPt, OON-Office",'Covered Services'!B143&gt;0),'Covered Services'!B143,"")</f>
        <v/>
      </c>
      <c r="K139" s="76" t="str">
        <f>IF(J139="","",'Covered Services'!D143)</f>
        <v/>
      </c>
      <c r="L139" s="43" t="str">
        <f t="array" ref="L139">IF(COUNTIF($J$6:$J$207,"?*")&lt;ROW(J139)-5,"",INDEX(J:J,SMALL(IF(J$6:J$207&lt;&gt;"",ROW(J$6:J$207)),ROWS(J$6:J139))))</f>
        <v/>
      </c>
      <c r="M139" s="43" t="str">
        <f t="array" ref="M139">IF(COUNTIF($J$6:$J$207,"?*")&lt;ROW(K139)-5,"",INDEX(K:K,SMALL(IF(K$6:K$207&lt;&gt;"",ROW(K$6:K$207)),ROWS(K$6:K139))))</f>
        <v/>
      </c>
    </row>
    <row r="140" spans="10:13" x14ac:dyDescent="0.25">
      <c r="J140" s="9" t="str">
        <f>IF(AND('Covered Services'!Q144&lt;&gt;1,'Covered Services'!E144="OutPt, OON-Office",'Covered Services'!B144&gt;0),'Covered Services'!B144,"")</f>
        <v/>
      </c>
      <c r="K140" s="76" t="str">
        <f>IF(J140="","",'Covered Services'!D144)</f>
        <v/>
      </c>
      <c r="L140" s="43" t="str">
        <f t="array" ref="L140">IF(COUNTIF($J$6:$J$207,"?*")&lt;ROW(J140)-5,"",INDEX(J:J,SMALL(IF(J$6:J$207&lt;&gt;"",ROW(J$6:J$207)),ROWS(J$6:J140))))</f>
        <v/>
      </c>
      <c r="M140" s="43" t="str">
        <f t="array" ref="M140">IF(COUNTIF($J$6:$J$207,"?*")&lt;ROW(K140)-5,"",INDEX(K:K,SMALL(IF(K$6:K$207&lt;&gt;"",ROW(K$6:K$207)),ROWS(K$6:K140))))</f>
        <v/>
      </c>
    </row>
    <row r="141" spans="10:13" x14ac:dyDescent="0.25">
      <c r="J141" s="9" t="str">
        <f>IF(AND('Covered Services'!Q145&lt;&gt;1,'Covered Services'!E145="OutPt, OON-Office",'Covered Services'!B145&gt;0),'Covered Services'!B145,"")</f>
        <v/>
      </c>
      <c r="K141" s="76" t="str">
        <f>IF(J141="","",'Covered Services'!D145)</f>
        <v/>
      </c>
      <c r="L141" s="43" t="str">
        <f t="array" ref="L141">IF(COUNTIF($J$6:$J$207,"?*")&lt;ROW(J141)-5,"",INDEX(J:J,SMALL(IF(J$6:J$207&lt;&gt;"",ROW(J$6:J$207)),ROWS(J$6:J141))))</f>
        <v/>
      </c>
      <c r="M141" s="43" t="str">
        <f t="array" ref="M141">IF(COUNTIF($J$6:$J$207,"?*")&lt;ROW(K141)-5,"",INDEX(K:K,SMALL(IF(K$6:K$207&lt;&gt;"",ROW(K$6:K$207)),ROWS(K$6:K141))))</f>
        <v/>
      </c>
    </row>
    <row r="142" spans="10:13" x14ac:dyDescent="0.25">
      <c r="J142" s="9" t="str">
        <f>IF(AND('Covered Services'!Q146&lt;&gt;1,'Covered Services'!E146="OutPt, OON-Office",'Covered Services'!B146&gt;0),'Covered Services'!B146,"")</f>
        <v/>
      </c>
      <c r="K142" s="76" t="str">
        <f>IF(J142="","",'Covered Services'!D146)</f>
        <v/>
      </c>
      <c r="L142" s="43" t="str">
        <f t="array" ref="L142">IF(COUNTIF($J$6:$J$207,"?*")&lt;ROW(J142)-5,"",INDEX(J:J,SMALL(IF(J$6:J$207&lt;&gt;"",ROW(J$6:J$207)),ROWS(J$6:J142))))</f>
        <v/>
      </c>
      <c r="M142" s="43" t="str">
        <f t="array" ref="M142">IF(COUNTIF($J$6:$J$207,"?*")&lt;ROW(K142)-5,"",INDEX(K:K,SMALL(IF(K$6:K$207&lt;&gt;"",ROW(K$6:K$207)),ROWS(K$6:K142))))</f>
        <v/>
      </c>
    </row>
    <row r="143" spans="10:13" x14ac:dyDescent="0.25">
      <c r="J143" s="9" t="str">
        <f>IF(AND('Covered Services'!Q147&lt;&gt;1,'Covered Services'!E147="OutPt, OON-Office",'Covered Services'!B147&gt;0),'Covered Services'!B147,"")</f>
        <v/>
      </c>
      <c r="K143" s="76" t="str">
        <f>IF(J143="","",'Covered Services'!D147)</f>
        <v/>
      </c>
      <c r="L143" s="43" t="str">
        <f t="array" ref="L143">IF(COUNTIF($J$6:$J$207,"?*")&lt;ROW(J143)-5,"",INDEX(J:J,SMALL(IF(J$6:J$207&lt;&gt;"",ROW(J$6:J$207)),ROWS(J$6:J143))))</f>
        <v/>
      </c>
      <c r="M143" s="43" t="str">
        <f t="array" ref="M143">IF(COUNTIF($J$6:$J$207,"?*")&lt;ROW(K143)-5,"",INDEX(K:K,SMALL(IF(K$6:K$207&lt;&gt;"",ROW(K$6:K$207)),ROWS(K$6:K143))))</f>
        <v/>
      </c>
    </row>
    <row r="144" spans="10:13" x14ac:dyDescent="0.25">
      <c r="J144" s="9" t="str">
        <f>IF(AND('Covered Services'!Q148&lt;&gt;1,'Covered Services'!E148="OutPt, OON-Office",'Covered Services'!B148&gt;0),'Covered Services'!B148,"")</f>
        <v/>
      </c>
      <c r="K144" s="76" t="str">
        <f>IF(J144="","",'Covered Services'!D148)</f>
        <v/>
      </c>
      <c r="L144" s="43" t="str">
        <f t="array" ref="L144">IF(COUNTIF($J$6:$J$207,"?*")&lt;ROW(J144)-5,"",INDEX(J:J,SMALL(IF(J$6:J$207&lt;&gt;"",ROW(J$6:J$207)),ROWS(J$6:J144))))</f>
        <v/>
      </c>
      <c r="M144" s="43" t="str">
        <f t="array" ref="M144">IF(COUNTIF($J$6:$J$207,"?*")&lt;ROW(K144)-5,"",INDEX(K:K,SMALL(IF(K$6:K$207&lt;&gt;"",ROW(K$6:K$207)),ROWS(K$6:K144))))</f>
        <v/>
      </c>
    </row>
    <row r="145" spans="10:13" x14ac:dyDescent="0.25">
      <c r="J145" s="9" t="str">
        <f>IF(AND('Covered Services'!Q149&lt;&gt;1,'Covered Services'!E149="OutPt, OON-Office",'Covered Services'!B149&gt;0),'Covered Services'!B149,"")</f>
        <v/>
      </c>
      <c r="K145" s="76" t="str">
        <f>IF(J145="","",'Covered Services'!D149)</f>
        <v/>
      </c>
      <c r="L145" s="43" t="str">
        <f t="array" ref="L145">IF(COUNTIF($J$6:$J$207,"?*")&lt;ROW(J145)-5,"",INDEX(J:J,SMALL(IF(J$6:J$207&lt;&gt;"",ROW(J$6:J$207)),ROWS(J$6:J145))))</f>
        <v/>
      </c>
      <c r="M145" s="43" t="str">
        <f t="array" ref="M145">IF(COUNTIF($J$6:$J$207,"?*")&lt;ROW(K145)-5,"",INDEX(K:K,SMALL(IF(K$6:K$207&lt;&gt;"",ROW(K$6:K$207)),ROWS(K$6:K145))))</f>
        <v/>
      </c>
    </row>
    <row r="146" spans="10:13" x14ac:dyDescent="0.25">
      <c r="J146" s="9" t="str">
        <f>IF(AND('Covered Services'!Q150&lt;&gt;1,'Covered Services'!E150="OutPt, OON-Office",'Covered Services'!B150&gt;0),'Covered Services'!B150,"")</f>
        <v/>
      </c>
      <c r="K146" s="76" t="str">
        <f>IF(J146="","",'Covered Services'!D150)</f>
        <v/>
      </c>
      <c r="L146" s="43" t="str">
        <f t="array" ref="L146">IF(COUNTIF($J$6:$J$207,"?*")&lt;ROW(J146)-5,"",INDEX(J:J,SMALL(IF(J$6:J$207&lt;&gt;"",ROW(J$6:J$207)),ROWS(J$6:J146))))</f>
        <v/>
      </c>
      <c r="M146" s="43" t="str">
        <f t="array" ref="M146">IF(COUNTIF($J$6:$J$207,"?*")&lt;ROW(K146)-5,"",INDEX(K:K,SMALL(IF(K$6:K$207&lt;&gt;"",ROW(K$6:K$207)),ROWS(K$6:K146))))</f>
        <v/>
      </c>
    </row>
    <row r="147" spans="10:13" x14ac:dyDescent="0.25">
      <c r="J147" s="9" t="str">
        <f>IF(AND('Covered Services'!Q151&lt;&gt;1,'Covered Services'!E151="OutPt, OON-Office",'Covered Services'!B151&gt;0),'Covered Services'!B151,"")</f>
        <v/>
      </c>
      <c r="K147" s="76" t="str">
        <f>IF(J147="","",'Covered Services'!D151)</f>
        <v/>
      </c>
      <c r="L147" s="43" t="str">
        <f t="array" ref="L147">IF(COUNTIF($J$6:$J$207,"?*")&lt;ROW(J147)-5,"",INDEX(J:J,SMALL(IF(J$6:J$207&lt;&gt;"",ROW(J$6:J$207)),ROWS(J$6:J147))))</f>
        <v/>
      </c>
      <c r="M147" s="43" t="str">
        <f t="array" ref="M147">IF(COUNTIF($J$6:$J$207,"?*")&lt;ROW(K147)-5,"",INDEX(K:K,SMALL(IF(K$6:K$207&lt;&gt;"",ROW(K$6:K$207)),ROWS(K$6:K147))))</f>
        <v/>
      </c>
    </row>
    <row r="148" spans="10:13" x14ac:dyDescent="0.25">
      <c r="J148" s="9" t="str">
        <f>IF(AND('Covered Services'!Q152&lt;&gt;1,'Covered Services'!E152="OutPt, OON-Office",'Covered Services'!B152&gt;0),'Covered Services'!B152,"")</f>
        <v/>
      </c>
      <c r="K148" s="76" t="str">
        <f>IF(J148="","",'Covered Services'!D152)</f>
        <v/>
      </c>
      <c r="L148" s="43" t="str">
        <f t="array" ref="L148">IF(COUNTIF($J$6:$J$207,"?*")&lt;ROW(J148)-5,"",INDEX(J:J,SMALL(IF(J$6:J$207&lt;&gt;"",ROW(J$6:J$207)),ROWS(J$6:J148))))</f>
        <v/>
      </c>
      <c r="M148" s="43" t="str">
        <f t="array" ref="M148">IF(COUNTIF($J$6:$J$207,"?*")&lt;ROW(K148)-5,"",INDEX(K:K,SMALL(IF(K$6:K$207&lt;&gt;"",ROW(K$6:K$207)),ROWS(K$6:K148))))</f>
        <v/>
      </c>
    </row>
    <row r="149" spans="10:13" x14ac:dyDescent="0.25">
      <c r="J149" s="9" t="str">
        <f>IF(AND('Covered Services'!Q153&lt;&gt;1,'Covered Services'!E153="OutPt, OON-Office",'Covered Services'!B153&gt;0),'Covered Services'!B153,"")</f>
        <v/>
      </c>
      <c r="K149" s="76" t="str">
        <f>IF(J149="","",'Covered Services'!D153)</f>
        <v/>
      </c>
      <c r="L149" s="43" t="str">
        <f t="array" ref="L149">IF(COUNTIF($J$6:$J$207,"?*")&lt;ROW(J149)-5,"",INDEX(J:J,SMALL(IF(J$6:J$207&lt;&gt;"",ROW(J$6:J$207)),ROWS(J$6:J149))))</f>
        <v/>
      </c>
      <c r="M149" s="43" t="str">
        <f t="array" ref="M149">IF(COUNTIF($J$6:$J$207,"?*")&lt;ROW(K149)-5,"",INDEX(K:K,SMALL(IF(K$6:K$207&lt;&gt;"",ROW(K$6:K$207)),ROWS(K$6:K149))))</f>
        <v/>
      </c>
    </row>
    <row r="150" spans="10:13" x14ac:dyDescent="0.25">
      <c r="J150" s="9" t="str">
        <f>IF(AND('Covered Services'!Q154&lt;&gt;1,'Covered Services'!E154="OutPt, OON-Office",'Covered Services'!B154&gt;0),'Covered Services'!B154,"")</f>
        <v/>
      </c>
      <c r="K150" s="76" t="str">
        <f>IF(J150="","",'Covered Services'!D154)</f>
        <v/>
      </c>
      <c r="L150" s="43" t="str">
        <f t="array" ref="L150">IF(COUNTIF($J$6:$J$207,"?*")&lt;ROW(J150)-5,"",INDEX(J:J,SMALL(IF(J$6:J$207&lt;&gt;"",ROW(J$6:J$207)),ROWS(J$6:J150))))</f>
        <v/>
      </c>
      <c r="M150" s="43" t="str">
        <f t="array" ref="M150">IF(COUNTIF($J$6:$J$207,"?*")&lt;ROW(K150)-5,"",INDEX(K:K,SMALL(IF(K$6:K$207&lt;&gt;"",ROW(K$6:K$207)),ROWS(K$6:K150))))</f>
        <v/>
      </c>
    </row>
    <row r="151" spans="10:13" x14ac:dyDescent="0.25">
      <c r="J151" s="9" t="str">
        <f>IF(AND('Covered Services'!Q155&lt;&gt;1,'Covered Services'!E155="OutPt, OON-Office",'Covered Services'!B155&gt;0),'Covered Services'!B155,"")</f>
        <v/>
      </c>
      <c r="K151" s="76" t="str">
        <f>IF(J151="","",'Covered Services'!D155)</f>
        <v/>
      </c>
      <c r="L151" s="43" t="str">
        <f t="array" ref="L151">IF(COUNTIF($J$6:$J$207,"?*")&lt;ROW(J151)-5,"",INDEX(J:J,SMALL(IF(J$6:J$207&lt;&gt;"",ROW(J$6:J$207)),ROWS(J$6:J151))))</f>
        <v/>
      </c>
      <c r="M151" s="43" t="str">
        <f t="array" ref="M151">IF(COUNTIF($J$6:$J$207,"?*")&lt;ROW(K151)-5,"",INDEX(K:K,SMALL(IF(K$6:K$207&lt;&gt;"",ROW(K$6:K$207)),ROWS(K$6:K151))))</f>
        <v/>
      </c>
    </row>
    <row r="152" spans="10:13" x14ac:dyDescent="0.25">
      <c r="J152" s="9" t="str">
        <f>IF(AND('Covered Services'!Q156&lt;&gt;1,'Covered Services'!E156="OutPt, OON-Office",'Covered Services'!B156&gt;0),'Covered Services'!B156,"")</f>
        <v/>
      </c>
      <c r="K152" s="76" t="str">
        <f>IF(J152="","",'Covered Services'!D156)</f>
        <v/>
      </c>
      <c r="L152" s="43" t="str">
        <f t="array" ref="L152">IF(COUNTIF($J$6:$J$207,"?*")&lt;ROW(J152)-5,"",INDEX(J:J,SMALL(IF(J$6:J$207&lt;&gt;"",ROW(J$6:J$207)),ROWS(J$6:J152))))</f>
        <v/>
      </c>
      <c r="M152" s="43" t="str">
        <f t="array" ref="M152">IF(COUNTIF($J$6:$J$207,"?*")&lt;ROW(K152)-5,"",INDEX(K:K,SMALL(IF(K$6:K$207&lt;&gt;"",ROW(K$6:K$207)),ROWS(K$6:K152))))</f>
        <v/>
      </c>
    </row>
    <row r="153" spans="10:13" x14ac:dyDescent="0.25">
      <c r="J153" s="9" t="str">
        <f>IF(AND('Covered Services'!Q157&lt;&gt;1,'Covered Services'!E157="OutPt, OON-Office",'Covered Services'!B157&gt;0),'Covered Services'!B157,"")</f>
        <v/>
      </c>
      <c r="K153" s="76" t="str">
        <f>IF(J153="","",'Covered Services'!D157)</f>
        <v/>
      </c>
      <c r="L153" s="43" t="str">
        <f t="array" ref="L153">IF(COUNTIF($J$6:$J$207,"?*")&lt;ROW(J153)-5,"",INDEX(J:J,SMALL(IF(J$6:J$207&lt;&gt;"",ROW(J$6:J$207)),ROWS(J$6:J153))))</f>
        <v/>
      </c>
      <c r="M153" s="43" t="str">
        <f t="array" ref="M153">IF(COUNTIF($J$6:$J$207,"?*")&lt;ROW(K153)-5,"",INDEX(K:K,SMALL(IF(K$6:K$207&lt;&gt;"",ROW(K$6:K$207)),ROWS(K$6:K153))))</f>
        <v/>
      </c>
    </row>
    <row r="154" spans="10:13" x14ac:dyDescent="0.25">
      <c r="J154" s="9" t="str">
        <f>IF(AND('Covered Services'!Q158&lt;&gt;1,'Covered Services'!E158="OutPt, OON-Office",'Covered Services'!B158&gt;0),'Covered Services'!B158,"")</f>
        <v/>
      </c>
      <c r="K154" s="76" t="str">
        <f>IF(J154="","",'Covered Services'!D158)</f>
        <v/>
      </c>
      <c r="L154" s="43" t="str">
        <f t="array" ref="L154">IF(COUNTIF($J$6:$J$207,"?*")&lt;ROW(J154)-5,"",INDEX(J:J,SMALL(IF(J$6:J$207&lt;&gt;"",ROW(J$6:J$207)),ROWS(J$6:J154))))</f>
        <v/>
      </c>
      <c r="M154" s="43" t="str">
        <f t="array" ref="M154">IF(COUNTIF($J$6:$J$207,"?*")&lt;ROW(K154)-5,"",INDEX(K:K,SMALL(IF(K$6:K$207&lt;&gt;"",ROW(K$6:K$207)),ROWS(K$6:K154))))</f>
        <v/>
      </c>
    </row>
    <row r="155" spans="10:13" x14ac:dyDescent="0.25">
      <c r="J155" s="9" t="str">
        <f>IF(AND('Covered Services'!Q159&lt;&gt;1,'Covered Services'!E159="OutPt, OON-Office",'Covered Services'!B159&gt;0),'Covered Services'!B159,"")</f>
        <v/>
      </c>
      <c r="K155" s="76" t="str">
        <f>IF(J155="","",'Covered Services'!D159)</f>
        <v/>
      </c>
      <c r="L155" s="43" t="str">
        <f t="array" ref="L155">IF(COUNTIF($J$6:$J$207,"?*")&lt;ROW(J155)-5,"",INDEX(J:J,SMALL(IF(J$6:J$207&lt;&gt;"",ROW(J$6:J$207)),ROWS(J$6:J155))))</f>
        <v/>
      </c>
      <c r="M155" s="43" t="str">
        <f t="array" ref="M155">IF(COUNTIF($J$6:$J$207,"?*")&lt;ROW(K155)-5,"",INDEX(K:K,SMALL(IF(K$6:K$207&lt;&gt;"",ROW(K$6:K$207)),ROWS(K$6:K155))))</f>
        <v/>
      </c>
    </row>
    <row r="156" spans="10:13" x14ac:dyDescent="0.25">
      <c r="J156" s="9" t="str">
        <f>IF(AND('Covered Services'!Q160&lt;&gt;1,'Covered Services'!E160="OutPt, OON-Office",'Covered Services'!B160&gt;0),'Covered Services'!B160,"")</f>
        <v/>
      </c>
      <c r="K156" s="76" t="str">
        <f>IF(J156="","",'Covered Services'!D160)</f>
        <v/>
      </c>
      <c r="L156" s="43" t="str">
        <f t="array" ref="L156">IF(COUNTIF($J$6:$J$207,"?*")&lt;ROW(J156)-5,"",INDEX(J:J,SMALL(IF(J$6:J$207&lt;&gt;"",ROW(J$6:J$207)),ROWS(J$6:J156))))</f>
        <v/>
      </c>
      <c r="M156" s="43" t="str">
        <f t="array" ref="M156">IF(COUNTIF($J$6:$J$207,"?*")&lt;ROW(K156)-5,"",INDEX(K:K,SMALL(IF(K$6:K$207&lt;&gt;"",ROW(K$6:K$207)),ROWS(K$6:K156))))</f>
        <v/>
      </c>
    </row>
    <row r="157" spans="10:13" x14ac:dyDescent="0.25">
      <c r="J157" s="9" t="str">
        <f>IF(AND('Covered Services'!Q161&lt;&gt;1,'Covered Services'!E161="OutPt, OON-Office",'Covered Services'!B161&gt;0),'Covered Services'!B161,"")</f>
        <v/>
      </c>
      <c r="K157" s="76" t="str">
        <f>IF(J157="","",'Covered Services'!D161)</f>
        <v/>
      </c>
      <c r="L157" s="43" t="str">
        <f t="array" ref="L157">IF(COUNTIF($J$6:$J$207,"?*")&lt;ROW(J157)-5,"",INDEX(J:J,SMALL(IF(J$6:J$207&lt;&gt;"",ROW(J$6:J$207)),ROWS(J$6:J157))))</f>
        <v/>
      </c>
      <c r="M157" s="43" t="str">
        <f t="array" ref="M157">IF(COUNTIF($J$6:$J$207,"?*")&lt;ROW(K157)-5,"",INDEX(K:K,SMALL(IF(K$6:K$207&lt;&gt;"",ROW(K$6:K$207)),ROWS(K$6:K157))))</f>
        <v/>
      </c>
    </row>
    <row r="158" spans="10:13" x14ac:dyDescent="0.25">
      <c r="J158" s="9" t="str">
        <f>IF(AND('Covered Services'!Q162&lt;&gt;1,'Covered Services'!E162="OutPt, OON-Office",'Covered Services'!B162&gt;0),'Covered Services'!B162,"")</f>
        <v/>
      </c>
      <c r="K158" s="76" t="str">
        <f>IF(J158="","",'Covered Services'!D162)</f>
        <v/>
      </c>
      <c r="L158" s="43" t="str">
        <f t="array" ref="L158">IF(COUNTIF($J$6:$J$207,"?*")&lt;ROW(J158)-5,"",INDEX(J:J,SMALL(IF(J$6:J$207&lt;&gt;"",ROW(J$6:J$207)),ROWS(J$6:J158))))</f>
        <v/>
      </c>
      <c r="M158" s="43" t="str">
        <f t="array" ref="M158">IF(COUNTIF($J$6:$J$207,"?*")&lt;ROW(K158)-5,"",INDEX(K:K,SMALL(IF(K$6:K$207&lt;&gt;"",ROW(K$6:K$207)),ROWS(K$6:K158))))</f>
        <v/>
      </c>
    </row>
    <row r="159" spans="10:13" x14ac:dyDescent="0.25">
      <c r="J159" s="9" t="str">
        <f>IF(AND('Covered Services'!Q163&lt;&gt;1,'Covered Services'!E163="OutPt, OON-Office",'Covered Services'!B163&gt;0),'Covered Services'!B163,"")</f>
        <v/>
      </c>
      <c r="K159" s="76" t="str">
        <f>IF(J159="","",'Covered Services'!D163)</f>
        <v/>
      </c>
      <c r="L159" s="43" t="str">
        <f t="array" ref="L159">IF(COUNTIF($J$6:$J$207,"?*")&lt;ROW(J159)-5,"",INDEX(J:J,SMALL(IF(J$6:J$207&lt;&gt;"",ROW(J$6:J$207)),ROWS(J$6:J159))))</f>
        <v/>
      </c>
      <c r="M159" s="43" t="str">
        <f t="array" ref="M159">IF(COUNTIF($J$6:$J$207,"?*")&lt;ROW(K159)-5,"",INDEX(K:K,SMALL(IF(K$6:K$207&lt;&gt;"",ROW(K$6:K$207)),ROWS(K$6:K159))))</f>
        <v/>
      </c>
    </row>
    <row r="160" spans="10:13" x14ac:dyDescent="0.25">
      <c r="J160" s="9" t="str">
        <f>IF(AND('Covered Services'!Q164&lt;&gt;1,'Covered Services'!E164="OutPt, OON-Office",'Covered Services'!B164&gt;0),'Covered Services'!B164,"")</f>
        <v/>
      </c>
      <c r="K160" s="76" t="str">
        <f>IF(J160="","",'Covered Services'!D164)</f>
        <v/>
      </c>
      <c r="L160" s="43" t="str">
        <f t="array" ref="L160">IF(COUNTIF($J$6:$J$207,"?*")&lt;ROW(J160)-5,"",INDEX(J:J,SMALL(IF(J$6:J$207&lt;&gt;"",ROW(J$6:J$207)),ROWS(J$6:J160))))</f>
        <v/>
      </c>
      <c r="M160" s="43" t="str">
        <f t="array" ref="M160">IF(COUNTIF($J$6:$J$207,"?*")&lt;ROW(K160)-5,"",INDEX(K:K,SMALL(IF(K$6:K$207&lt;&gt;"",ROW(K$6:K$207)),ROWS(K$6:K160))))</f>
        <v/>
      </c>
    </row>
    <row r="161" spans="10:13" x14ac:dyDescent="0.25">
      <c r="J161" s="9" t="str">
        <f>IF(AND('Covered Services'!Q165&lt;&gt;1,'Covered Services'!E165="OutPt, OON-Office",'Covered Services'!B165&gt;0),'Covered Services'!B165,"")</f>
        <v/>
      </c>
      <c r="K161" s="76" t="str">
        <f>IF(J161="","",'Covered Services'!D165)</f>
        <v/>
      </c>
      <c r="L161" s="43" t="str">
        <f t="array" ref="L161">IF(COUNTIF($J$6:$J$207,"?*")&lt;ROW(J161)-5,"",INDEX(J:J,SMALL(IF(J$6:J$207&lt;&gt;"",ROW(J$6:J$207)),ROWS(J$6:J161))))</f>
        <v/>
      </c>
      <c r="M161" s="43" t="str">
        <f t="array" ref="M161">IF(COUNTIF($J$6:$J$207,"?*")&lt;ROW(K161)-5,"",INDEX(K:K,SMALL(IF(K$6:K$207&lt;&gt;"",ROW(K$6:K$207)),ROWS(K$6:K161))))</f>
        <v/>
      </c>
    </row>
    <row r="162" spans="10:13" x14ac:dyDescent="0.25">
      <c r="J162" s="9" t="str">
        <f>IF(AND('Covered Services'!Q166&lt;&gt;1,'Covered Services'!E166="OutPt, OON-Office",'Covered Services'!B166&gt;0),'Covered Services'!B166,"")</f>
        <v/>
      </c>
      <c r="K162" s="76" t="str">
        <f>IF(J162="","",'Covered Services'!D166)</f>
        <v/>
      </c>
      <c r="L162" s="43" t="str">
        <f t="array" ref="L162">IF(COUNTIF($J$6:$J$207,"?*")&lt;ROW(J162)-5,"",INDEX(J:J,SMALL(IF(J$6:J$207&lt;&gt;"",ROW(J$6:J$207)),ROWS(J$6:J162))))</f>
        <v/>
      </c>
      <c r="M162" s="43" t="str">
        <f t="array" ref="M162">IF(COUNTIF($J$6:$J$207,"?*")&lt;ROW(K162)-5,"",INDEX(K:K,SMALL(IF(K$6:K$207&lt;&gt;"",ROW(K$6:K$207)),ROWS(K$6:K162))))</f>
        <v/>
      </c>
    </row>
    <row r="163" spans="10:13" x14ac:dyDescent="0.25">
      <c r="J163" s="9" t="str">
        <f>IF(AND('Covered Services'!Q167&lt;&gt;1,'Covered Services'!E167="OutPt, OON-Office",'Covered Services'!B167&gt;0),'Covered Services'!B167,"")</f>
        <v/>
      </c>
      <c r="K163" s="76" t="str">
        <f>IF(J163="","",'Covered Services'!D167)</f>
        <v/>
      </c>
      <c r="L163" s="43" t="str">
        <f t="array" ref="L163">IF(COUNTIF($J$6:$J$207,"?*")&lt;ROW(J163)-5,"",INDEX(J:J,SMALL(IF(J$6:J$207&lt;&gt;"",ROW(J$6:J$207)),ROWS(J$6:J163))))</f>
        <v/>
      </c>
      <c r="M163" s="43" t="str">
        <f t="array" ref="M163">IF(COUNTIF($J$6:$J$207,"?*")&lt;ROW(K163)-5,"",INDEX(K:K,SMALL(IF(K$6:K$207&lt;&gt;"",ROW(K$6:K$207)),ROWS(K$6:K163))))</f>
        <v/>
      </c>
    </row>
    <row r="164" spans="10:13" x14ac:dyDescent="0.25">
      <c r="J164" s="9" t="str">
        <f>IF(AND('Covered Services'!Q168&lt;&gt;1,'Covered Services'!E168="OutPt, OON-Office",'Covered Services'!B168&gt;0),'Covered Services'!B168,"")</f>
        <v/>
      </c>
      <c r="K164" s="76" t="str">
        <f>IF(J164="","",'Covered Services'!D168)</f>
        <v/>
      </c>
      <c r="L164" s="43" t="str">
        <f t="array" ref="L164">IF(COUNTIF($J$6:$J$207,"?*")&lt;ROW(J164)-5,"",INDEX(J:J,SMALL(IF(J$6:J$207&lt;&gt;"",ROW(J$6:J$207)),ROWS(J$6:J164))))</f>
        <v/>
      </c>
      <c r="M164" s="43" t="str">
        <f t="array" ref="M164">IF(COUNTIF($J$6:$J$207,"?*")&lt;ROW(K164)-5,"",INDEX(K:K,SMALL(IF(K$6:K$207&lt;&gt;"",ROW(K$6:K$207)),ROWS(K$6:K164))))</f>
        <v/>
      </c>
    </row>
    <row r="165" spans="10:13" x14ac:dyDescent="0.25">
      <c r="J165" s="9" t="str">
        <f>IF(AND('Covered Services'!Q169&lt;&gt;1,'Covered Services'!E169="OutPt, OON-Office",'Covered Services'!B169&gt;0),'Covered Services'!B169,"")</f>
        <v/>
      </c>
      <c r="K165" s="76" t="str">
        <f>IF(J165="","",'Covered Services'!D169)</f>
        <v/>
      </c>
      <c r="L165" s="43" t="str">
        <f t="array" ref="L165">IF(COUNTIF($J$6:$J$207,"?*")&lt;ROW(J165)-5,"",INDEX(J:J,SMALL(IF(J$6:J$207&lt;&gt;"",ROW(J$6:J$207)),ROWS(J$6:J165))))</f>
        <v/>
      </c>
      <c r="M165" s="43" t="str">
        <f t="array" ref="M165">IF(COUNTIF($J$6:$J$207,"?*")&lt;ROW(K165)-5,"",INDEX(K:K,SMALL(IF(K$6:K$207&lt;&gt;"",ROW(K$6:K$207)),ROWS(K$6:K165))))</f>
        <v/>
      </c>
    </row>
    <row r="166" spans="10:13" x14ac:dyDescent="0.25">
      <c r="J166" s="9" t="str">
        <f>IF(AND('Covered Services'!Q170&lt;&gt;1,'Covered Services'!E170="OutPt, OON-Office",'Covered Services'!B170&gt;0),'Covered Services'!B170,"")</f>
        <v/>
      </c>
      <c r="K166" s="76" t="str">
        <f>IF(J166="","",'Covered Services'!D170)</f>
        <v/>
      </c>
      <c r="L166" s="43" t="str">
        <f t="array" ref="L166">IF(COUNTIF($J$6:$J$207,"?*")&lt;ROW(J166)-5,"",INDEX(J:J,SMALL(IF(J$6:J$207&lt;&gt;"",ROW(J$6:J$207)),ROWS(J$6:J166))))</f>
        <v/>
      </c>
      <c r="M166" s="43" t="str">
        <f t="array" ref="M166">IF(COUNTIF($J$6:$J$207,"?*")&lt;ROW(K166)-5,"",INDEX(K:K,SMALL(IF(K$6:K$207&lt;&gt;"",ROW(K$6:K$207)),ROWS(K$6:K166))))</f>
        <v/>
      </c>
    </row>
    <row r="167" spans="10:13" x14ac:dyDescent="0.25">
      <c r="J167" s="9" t="str">
        <f>IF(AND('Covered Services'!Q171&lt;&gt;1,'Covered Services'!E171="OutPt, OON-Office",'Covered Services'!B171&gt;0),'Covered Services'!B171,"")</f>
        <v/>
      </c>
      <c r="K167" s="76" t="str">
        <f>IF(J167="","",'Covered Services'!D171)</f>
        <v/>
      </c>
      <c r="L167" s="43" t="str">
        <f t="array" ref="L167">IF(COUNTIF($J$6:$J$207,"?*")&lt;ROW(J167)-5,"",INDEX(J:J,SMALL(IF(J$6:J$207&lt;&gt;"",ROW(J$6:J$207)),ROWS(J$6:J167))))</f>
        <v/>
      </c>
      <c r="M167" s="43" t="str">
        <f t="array" ref="M167">IF(COUNTIF($J$6:$J$207,"?*")&lt;ROW(K167)-5,"",INDEX(K:K,SMALL(IF(K$6:K$207&lt;&gt;"",ROW(K$6:K$207)),ROWS(K$6:K167))))</f>
        <v/>
      </c>
    </row>
    <row r="168" spans="10:13" x14ac:dyDescent="0.25">
      <c r="J168" s="9" t="str">
        <f>IF(AND('Covered Services'!Q172&lt;&gt;1,'Covered Services'!E172="OutPt, OON-Office",'Covered Services'!B172&gt;0),'Covered Services'!B172,"")</f>
        <v/>
      </c>
      <c r="K168" s="76" t="str">
        <f>IF(J168="","",'Covered Services'!D172)</f>
        <v/>
      </c>
      <c r="L168" s="43" t="str">
        <f t="array" ref="L168">IF(COUNTIF($J$6:$J$207,"?*")&lt;ROW(J168)-5,"",INDEX(J:J,SMALL(IF(J$6:J$207&lt;&gt;"",ROW(J$6:J$207)),ROWS(J$6:J168))))</f>
        <v/>
      </c>
      <c r="M168" s="43" t="str">
        <f t="array" ref="M168">IF(COUNTIF($J$6:$J$207,"?*")&lt;ROW(K168)-5,"",INDEX(K:K,SMALL(IF(K$6:K$207&lt;&gt;"",ROW(K$6:K$207)),ROWS(K$6:K168))))</f>
        <v/>
      </c>
    </row>
    <row r="169" spans="10:13" x14ac:dyDescent="0.25">
      <c r="J169" s="9" t="str">
        <f>IF(AND('Covered Services'!Q173&lt;&gt;1,'Covered Services'!E173="OutPt, OON-Office",'Covered Services'!B173&gt;0),'Covered Services'!B173,"")</f>
        <v/>
      </c>
      <c r="K169" s="76" t="str">
        <f>IF(J169="","",'Covered Services'!D173)</f>
        <v/>
      </c>
      <c r="L169" s="43" t="str">
        <f t="array" ref="L169">IF(COUNTIF($J$6:$J$207,"?*")&lt;ROW(J169)-5,"",INDEX(J:J,SMALL(IF(J$6:J$207&lt;&gt;"",ROW(J$6:J$207)),ROWS(J$6:J169))))</f>
        <v/>
      </c>
      <c r="M169" s="43" t="str">
        <f t="array" ref="M169">IF(COUNTIF($J$6:$J$207,"?*")&lt;ROW(K169)-5,"",INDEX(K:K,SMALL(IF(K$6:K$207&lt;&gt;"",ROW(K$6:K$207)),ROWS(K$6:K169))))</f>
        <v/>
      </c>
    </row>
    <row r="170" spans="10:13" x14ac:dyDescent="0.25">
      <c r="J170" s="9" t="str">
        <f>IF(AND('Covered Services'!Q174&lt;&gt;1,'Covered Services'!E174="OutPt, OON-Office",'Covered Services'!B174&gt;0),'Covered Services'!B174,"")</f>
        <v/>
      </c>
      <c r="K170" s="76" t="str">
        <f>IF(J170="","",'Covered Services'!D174)</f>
        <v/>
      </c>
      <c r="L170" s="43" t="str">
        <f t="array" ref="L170">IF(COUNTIF($J$6:$J$207,"?*")&lt;ROW(J170)-5,"",INDEX(J:J,SMALL(IF(J$6:J$207&lt;&gt;"",ROW(J$6:J$207)),ROWS(J$6:J170))))</f>
        <v/>
      </c>
      <c r="M170" s="43" t="str">
        <f t="array" ref="M170">IF(COUNTIF($J$6:$J$207,"?*")&lt;ROW(K170)-5,"",INDEX(K:K,SMALL(IF(K$6:K$207&lt;&gt;"",ROW(K$6:K$207)),ROWS(K$6:K170))))</f>
        <v/>
      </c>
    </row>
    <row r="171" spans="10:13" x14ac:dyDescent="0.25">
      <c r="J171" s="9" t="str">
        <f>IF(AND('Covered Services'!Q175&lt;&gt;1,'Covered Services'!E175="OutPt, OON-Office",'Covered Services'!B175&gt;0),'Covered Services'!B175,"")</f>
        <v/>
      </c>
      <c r="K171" s="76" t="str">
        <f>IF(J171="","",'Covered Services'!D175)</f>
        <v/>
      </c>
      <c r="L171" s="43" t="str">
        <f t="array" ref="L171">IF(COUNTIF($J$6:$J$207,"?*")&lt;ROW(J171)-5,"",INDEX(J:J,SMALL(IF(J$6:J$207&lt;&gt;"",ROW(J$6:J$207)),ROWS(J$6:J171))))</f>
        <v/>
      </c>
      <c r="M171" s="43" t="str">
        <f t="array" ref="M171">IF(COUNTIF($J$6:$J$207,"?*")&lt;ROW(K171)-5,"",INDEX(K:K,SMALL(IF(K$6:K$207&lt;&gt;"",ROW(K$6:K$207)),ROWS(K$6:K171))))</f>
        <v/>
      </c>
    </row>
    <row r="172" spans="10:13" x14ac:dyDescent="0.25">
      <c r="J172" s="9" t="str">
        <f>IF(AND('Covered Services'!Q176&lt;&gt;1,'Covered Services'!E176="OutPt, OON-Office",'Covered Services'!B176&gt;0),'Covered Services'!B176,"")</f>
        <v/>
      </c>
      <c r="K172" s="76" t="str">
        <f>IF(J172="","",'Covered Services'!D176)</f>
        <v/>
      </c>
      <c r="L172" s="43" t="str">
        <f t="array" ref="L172">IF(COUNTIF($J$6:$J$207,"?*")&lt;ROW(J172)-5,"",INDEX(J:J,SMALL(IF(J$6:J$207&lt;&gt;"",ROW(J$6:J$207)),ROWS(J$6:J172))))</f>
        <v/>
      </c>
      <c r="M172" s="43" t="str">
        <f t="array" ref="M172">IF(COUNTIF($J$6:$J$207,"?*")&lt;ROW(K172)-5,"",INDEX(K:K,SMALL(IF(K$6:K$207&lt;&gt;"",ROW(K$6:K$207)),ROWS(K$6:K172))))</f>
        <v/>
      </c>
    </row>
    <row r="173" spans="10:13" x14ac:dyDescent="0.25">
      <c r="J173" s="9" t="str">
        <f>IF(AND('Covered Services'!Q177&lt;&gt;1,'Covered Services'!E177="OutPt, OON-Office",'Covered Services'!B177&gt;0),'Covered Services'!B177,"")</f>
        <v/>
      </c>
      <c r="K173" s="76" t="str">
        <f>IF(J173="","",'Covered Services'!D177)</f>
        <v/>
      </c>
      <c r="L173" s="43" t="str">
        <f t="array" ref="L173">IF(COUNTIF($J$6:$J$207,"?*")&lt;ROW(J173)-5,"",INDEX(J:J,SMALL(IF(J$6:J$207&lt;&gt;"",ROW(J$6:J$207)),ROWS(J$6:J173))))</f>
        <v/>
      </c>
      <c r="M173" s="43" t="str">
        <f t="array" ref="M173">IF(COUNTIF($J$6:$J$207,"?*")&lt;ROW(K173)-5,"",INDEX(K:K,SMALL(IF(K$6:K$207&lt;&gt;"",ROW(K$6:K$207)),ROWS(K$6:K173))))</f>
        <v/>
      </c>
    </row>
    <row r="174" spans="10:13" x14ac:dyDescent="0.25">
      <c r="J174" s="9" t="str">
        <f>IF(AND('Covered Services'!Q178&lt;&gt;1,'Covered Services'!E178="OutPt, OON-Office",'Covered Services'!B178&gt;0),'Covered Services'!B178,"")</f>
        <v/>
      </c>
      <c r="K174" s="76" t="str">
        <f>IF(J174="","",'Covered Services'!D178)</f>
        <v/>
      </c>
      <c r="L174" s="43" t="str">
        <f t="array" ref="L174">IF(COUNTIF($J$6:$J$207,"?*")&lt;ROW(J174)-5,"",INDEX(J:J,SMALL(IF(J$6:J$207&lt;&gt;"",ROW(J$6:J$207)),ROWS(J$6:J174))))</f>
        <v/>
      </c>
      <c r="M174" s="43" t="str">
        <f t="array" ref="M174">IF(COUNTIF($J$6:$J$207,"?*")&lt;ROW(K174)-5,"",INDEX(K:K,SMALL(IF(K$6:K$207&lt;&gt;"",ROW(K$6:K$207)),ROWS(K$6:K174))))</f>
        <v/>
      </c>
    </row>
    <row r="175" spans="10:13" x14ac:dyDescent="0.25">
      <c r="J175" s="9" t="str">
        <f>IF(AND('Covered Services'!Q179&lt;&gt;1,'Covered Services'!E179="OutPt, OON-Office",'Covered Services'!B179&gt;0),'Covered Services'!B179,"")</f>
        <v/>
      </c>
      <c r="K175" s="76" t="str">
        <f>IF(J175="","",'Covered Services'!D179)</f>
        <v/>
      </c>
      <c r="L175" s="43" t="str">
        <f t="array" ref="L175">IF(COUNTIF($J$6:$J$207,"?*")&lt;ROW(J175)-5,"",INDEX(J:J,SMALL(IF(J$6:J$207&lt;&gt;"",ROW(J$6:J$207)),ROWS(J$6:J175))))</f>
        <v/>
      </c>
      <c r="M175" s="43" t="str">
        <f t="array" ref="M175">IF(COUNTIF($J$6:$J$207,"?*")&lt;ROW(K175)-5,"",INDEX(K:K,SMALL(IF(K$6:K$207&lt;&gt;"",ROW(K$6:K$207)),ROWS(K$6:K175))))</f>
        <v/>
      </c>
    </row>
    <row r="176" spans="10:13" x14ac:dyDescent="0.25">
      <c r="J176" s="9" t="str">
        <f>IF(AND('Covered Services'!Q180&lt;&gt;1,'Covered Services'!E180="OutPt, OON-Office",'Covered Services'!B180&gt;0),'Covered Services'!B180,"")</f>
        <v/>
      </c>
      <c r="K176" s="76" t="str">
        <f>IF(J176="","",'Covered Services'!D180)</f>
        <v/>
      </c>
      <c r="L176" s="43" t="str">
        <f t="array" ref="L176">IF(COUNTIF($J$6:$J$207,"?*")&lt;ROW(J176)-5,"",INDEX(J:J,SMALL(IF(J$6:J$207&lt;&gt;"",ROW(J$6:J$207)),ROWS(J$6:J176))))</f>
        <v/>
      </c>
      <c r="M176" s="43" t="str">
        <f t="array" ref="M176">IF(COUNTIF($J$6:$J$207,"?*")&lt;ROW(K176)-5,"",INDEX(K:K,SMALL(IF(K$6:K$207&lt;&gt;"",ROW(K$6:K$207)),ROWS(K$6:K176))))</f>
        <v/>
      </c>
    </row>
    <row r="177" spans="10:13" x14ac:dyDescent="0.25">
      <c r="J177" s="9" t="str">
        <f>IF(AND('Covered Services'!Q181&lt;&gt;1,'Covered Services'!E181="OutPt, OON-Office",'Covered Services'!B181&gt;0),'Covered Services'!B181,"")</f>
        <v/>
      </c>
      <c r="K177" s="76" t="str">
        <f>IF(J177="","",'Covered Services'!D181)</f>
        <v/>
      </c>
      <c r="L177" s="43" t="str">
        <f t="array" ref="L177">IF(COUNTIF($J$6:$J$207,"?*")&lt;ROW(J177)-5,"",INDEX(J:J,SMALL(IF(J$6:J$207&lt;&gt;"",ROW(J$6:J$207)),ROWS(J$6:J177))))</f>
        <v/>
      </c>
      <c r="M177" s="43" t="str">
        <f t="array" ref="M177">IF(COUNTIF($J$6:$J$207,"?*")&lt;ROW(K177)-5,"",INDEX(K:K,SMALL(IF(K$6:K$207&lt;&gt;"",ROW(K$6:K$207)),ROWS(K$6:K177))))</f>
        <v/>
      </c>
    </row>
    <row r="178" spans="10:13" x14ac:dyDescent="0.25">
      <c r="J178" s="9" t="str">
        <f>IF(AND('Covered Services'!Q182&lt;&gt;1,'Covered Services'!E182="OutPt, OON-Office",'Covered Services'!B182&gt;0),'Covered Services'!B182,"")</f>
        <v/>
      </c>
      <c r="K178" s="76" t="str">
        <f>IF(J178="","",'Covered Services'!D182)</f>
        <v/>
      </c>
      <c r="L178" s="43" t="str">
        <f t="array" ref="L178">IF(COUNTIF($J$6:$J$207,"?*")&lt;ROW(J178)-5,"",INDEX(J:J,SMALL(IF(J$6:J$207&lt;&gt;"",ROW(J$6:J$207)),ROWS(J$6:J178))))</f>
        <v/>
      </c>
      <c r="M178" s="43" t="str">
        <f t="array" ref="M178">IF(COUNTIF($J$6:$J$207,"?*")&lt;ROW(K178)-5,"",INDEX(K:K,SMALL(IF(K$6:K$207&lt;&gt;"",ROW(K$6:K$207)),ROWS(K$6:K178))))</f>
        <v/>
      </c>
    </row>
    <row r="179" spans="10:13" x14ac:dyDescent="0.25">
      <c r="J179" s="9" t="str">
        <f>IF(AND('Covered Services'!Q183&lt;&gt;1,'Covered Services'!E183="OutPt, OON-Office",'Covered Services'!B183&gt;0),'Covered Services'!B183,"")</f>
        <v/>
      </c>
      <c r="K179" s="76" t="str">
        <f>IF(J179="","",'Covered Services'!D183)</f>
        <v/>
      </c>
      <c r="L179" s="43" t="str">
        <f t="array" ref="L179">IF(COUNTIF($J$6:$J$207,"?*")&lt;ROW(J179)-5,"",INDEX(J:J,SMALL(IF(J$6:J$207&lt;&gt;"",ROW(J$6:J$207)),ROWS(J$6:J179))))</f>
        <v/>
      </c>
      <c r="M179" s="43" t="str">
        <f t="array" ref="M179">IF(COUNTIF($J$6:$J$207,"?*")&lt;ROW(K179)-5,"",INDEX(K:K,SMALL(IF(K$6:K$207&lt;&gt;"",ROW(K$6:K$207)),ROWS(K$6:K179))))</f>
        <v/>
      </c>
    </row>
    <row r="180" spans="10:13" x14ac:dyDescent="0.25">
      <c r="J180" s="9" t="str">
        <f>IF(AND('Covered Services'!Q184&lt;&gt;1,'Covered Services'!E184="OutPt, OON-Office",'Covered Services'!B184&gt;0),'Covered Services'!B184,"")</f>
        <v/>
      </c>
      <c r="K180" s="76" t="str">
        <f>IF(J180="","",'Covered Services'!D184)</f>
        <v/>
      </c>
      <c r="L180" s="43" t="str">
        <f t="array" ref="L180">IF(COUNTIF($J$6:$J$207,"?*")&lt;ROW(J180)-5,"",INDEX(J:J,SMALL(IF(J$6:J$207&lt;&gt;"",ROW(J$6:J$207)),ROWS(J$6:J180))))</f>
        <v/>
      </c>
      <c r="M180" s="43" t="str">
        <f t="array" ref="M180">IF(COUNTIF($J$6:$J$207,"?*")&lt;ROW(K180)-5,"",INDEX(K:K,SMALL(IF(K$6:K$207&lt;&gt;"",ROW(K$6:K$207)),ROWS(K$6:K180))))</f>
        <v/>
      </c>
    </row>
    <row r="181" spans="10:13" x14ac:dyDescent="0.25">
      <c r="J181" s="9" t="str">
        <f>IF(AND('Covered Services'!Q185&lt;&gt;1,'Covered Services'!E185="OutPt, OON-Office",'Covered Services'!B185&gt;0),'Covered Services'!B185,"")</f>
        <v/>
      </c>
      <c r="K181" s="76" t="str">
        <f>IF(J181="","",'Covered Services'!D185)</f>
        <v/>
      </c>
      <c r="L181" s="43" t="str">
        <f t="array" ref="L181">IF(COUNTIF($J$6:$J$207,"?*")&lt;ROW(J181)-5,"",INDEX(J:J,SMALL(IF(J$6:J$207&lt;&gt;"",ROW(J$6:J$207)),ROWS(J$6:J181))))</f>
        <v/>
      </c>
      <c r="M181" s="43" t="str">
        <f t="array" ref="M181">IF(COUNTIF($J$6:$J$207,"?*")&lt;ROW(K181)-5,"",INDEX(K:K,SMALL(IF(K$6:K$207&lt;&gt;"",ROW(K$6:K$207)),ROWS(K$6:K181))))</f>
        <v/>
      </c>
    </row>
    <row r="182" spans="10:13" x14ac:dyDescent="0.25">
      <c r="J182" s="9" t="str">
        <f>IF(AND('Covered Services'!Q186&lt;&gt;1,'Covered Services'!E186="OutPt, OON-Office",'Covered Services'!B186&gt;0),'Covered Services'!B186,"")</f>
        <v/>
      </c>
      <c r="K182" s="76" t="str">
        <f>IF(J182="","",'Covered Services'!D186)</f>
        <v/>
      </c>
      <c r="L182" s="43" t="str">
        <f t="array" ref="L182">IF(COUNTIF($J$6:$J$207,"?*")&lt;ROW(J182)-5,"",INDEX(J:J,SMALL(IF(J$6:J$207&lt;&gt;"",ROW(J$6:J$207)),ROWS(J$6:J182))))</f>
        <v/>
      </c>
      <c r="M182" s="43" t="str">
        <f t="array" ref="M182">IF(COUNTIF($J$6:$J$207,"?*")&lt;ROW(K182)-5,"",INDEX(K:K,SMALL(IF(K$6:K$207&lt;&gt;"",ROW(K$6:K$207)),ROWS(K$6:K182))))</f>
        <v/>
      </c>
    </row>
    <row r="183" spans="10:13" x14ac:dyDescent="0.25">
      <c r="J183" s="9" t="str">
        <f>IF(AND('Covered Services'!Q187&lt;&gt;1,'Covered Services'!E187="OutPt, OON-Office",'Covered Services'!B187&gt;0),'Covered Services'!B187,"")</f>
        <v/>
      </c>
      <c r="K183" s="76" t="str">
        <f>IF(J183="","",'Covered Services'!D187)</f>
        <v/>
      </c>
      <c r="L183" s="43" t="str">
        <f t="array" ref="L183">IF(COUNTIF($J$6:$J$207,"?*")&lt;ROW(J183)-5,"",INDEX(J:J,SMALL(IF(J$6:J$207&lt;&gt;"",ROW(J$6:J$207)),ROWS(J$6:J183))))</f>
        <v/>
      </c>
      <c r="M183" s="43" t="str">
        <f t="array" ref="M183">IF(COUNTIF($J$6:$J$207,"?*")&lt;ROW(K183)-5,"",INDEX(K:K,SMALL(IF(K$6:K$207&lt;&gt;"",ROW(K$6:K$207)),ROWS(K$6:K183))))</f>
        <v/>
      </c>
    </row>
    <row r="184" spans="10:13" x14ac:dyDescent="0.25">
      <c r="J184" s="9" t="str">
        <f>IF(AND('Covered Services'!Q188&lt;&gt;1,'Covered Services'!E188="OutPt, OON-Office",'Covered Services'!B188&gt;0),'Covered Services'!B188,"")</f>
        <v/>
      </c>
      <c r="K184" s="76" t="str">
        <f>IF(J184="","",'Covered Services'!D188)</f>
        <v/>
      </c>
      <c r="L184" s="43" t="str">
        <f t="array" ref="L184">IF(COUNTIF($J$6:$J$207,"?*")&lt;ROW(J184)-5,"",INDEX(J:J,SMALL(IF(J$6:J$207&lt;&gt;"",ROW(J$6:J$207)),ROWS(J$6:J184))))</f>
        <v/>
      </c>
      <c r="M184" s="43" t="str">
        <f t="array" ref="M184">IF(COUNTIF($J$6:$J$207,"?*")&lt;ROW(K184)-5,"",INDEX(K:K,SMALL(IF(K$6:K$207&lt;&gt;"",ROW(K$6:K$207)),ROWS(K$6:K184))))</f>
        <v/>
      </c>
    </row>
    <row r="185" spans="10:13" x14ac:dyDescent="0.25">
      <c r="J185" s="9" t="str">
        <f>IF(AND('Covered Services'!Q189&lt;&gt;1,'Covered Services'!E189="OutPt, OON-Office",'Covered Services'!B189&gt;0),'Covered Services'!B189,"")</f>
        <v/>
      </c>
      <c r="K185" s="76" t="str">
        <f>IF(J185="","",'Covered Services'!D189)</f>
        <v/>
      </c>
      <c r="L185" s="43" t="str">
        <f t="array" ref="L185">IF(COUNTIF($J$6:$J$207,"?*")&lt;ROW(J185)-5,"",INDEX(J:J,SMALL(IF(J$6:J$207&lt;&gt;"",ROW(J$6:J$207)),ROWS(J$6:J185))))</f>
        <v/>
      </c>
      <c r="M185" s="43" t="str">
        <f t="array" ref="M185">IF(COUNTIF($J$6:$J$207,"?*")&lt;ROW(K185)-5,"",INDEX(K:K,SMALL(IF(K$6:K$207&lt;&gt;"",ROW(K$6:K$207)),ROWS(K$6:K185))))</f>
        <v/>
      </c>
    </row>
    <row r="186" spans="10:13" x14ac:dyDescent="0.25">
      <c r="J186" s="9" t="str">
        <f>IF(AND('Covered Services'!Q190&lt;&gt;1,'Covered Services'!E190="OutPt, OON-Office",'Covered Services'!B190&gt;0),'Covered Services'!B190,"")</f>
        <v/>
      </c>
      <c r="K186" s="76" t="str">
        <f>IF(J186="","",'Covered Services'!D190)</f>
        <v/>
      </c>
      <c r="L186" s="43" t="str">
        <f t="array" ref="L186">IF(COUNTIF($J$6:$J$207,"?*")&lt;ROW(J186)-5,"",INDEX(J:J,SMALL(IF(J$6:J$207&lt;&gt;"",ROW(J$6:J$207)),ROWS(J$6:J186))))</f>
        <v/>
      </c>
      <c r="M186" s="43" t="str">
        <f t="array" ref="M186">IF(COUNTIF($J$6:$J$207,"?*")&lt;ROW(K186)-5,"",INDEX(K:K,SMALL(IF(K$6:K$207&lt;&gt;"",ROW(K$6:K$207)),ROWS(K$6:K186))))</f>
        <v/>
      </c>
    </row>
    <row r="187" spans="10:13" x14ac:dyDescent="0.25">
      <c r="J187" s="9" t="str">
        <f>IF(AND('Covered Services'!Q191&lt;&gt;1,'Covered Services'!E191="OutPt, OON-Office",'Covered Services'!B191&gt;0),'Covered Services'!B191,"")</f>
        <v/>
      </c>
      <c r="K187" s="76" t="str">
        <f>IF(J187="","",'Covered Services'!D191)</f>
        <v/>
      </c>
      <c r="L187" s="43" t="str">
        <f t="array" ref="L187">IF(COUNTIF($J$6:$J$207,"?*")&lt;ROW(J187)-5,"",INDEX(J:J,SMALL(IF(J$6:J$207&lt;&gt;"",ROW(J$6:J$207)),ROWS(J$6:J187))))</f>
        <v/>
      </c>
      <c r="M187" s="43" t="str">
        <f t="array" ref="M187">IF(COUNTIF($J$6:$J$207,"?*")&lt;ROW(K187)-5,"",INDEX(K:K,SMALL(IF(K$6:K$207&lt;&gt;"",ROW(K$6:K$207)),ROWS(K$6:K187))))</f>
        <v/>
      </c>
    </row>
    <row r="188" spans="10:13" x14ac:dyDescent="0.25">
      <c r="J188" s="9" t="str">
        <f>IF(AND('Covered Services'!Q192&lt;&gt;1,'Covered Services'!E192="OutPt, OON-Office",'Covered Services'!B192&gt;0),'Covered Services'!B192,"")</f>
        <v/>
      </c>
      <c r="K188" s="76" t="str">
        <f>IF(J188="","",'Covered Services'!D192)</f>
        <v/>
      </c>
      <c r="L188" s="43" t="str">
        <f t="array" ref="L188">IF(COUNTIF($J$6:$J$207,"?*")&lt;ROW(J188)-5,"",INDEX(J:J,SMALL(IF(J$6:J$207&lt;&gt;"",ROW(J$6:J$207)),ROWS(J$6:J188))))</f>
        <v/>
      </c>
      <c r="M188" s="43" t="str">
        <f t="array" ref="M188">IF(COUNTIF($J$6:$J$207,"?*")&lt;ROW(K188)-5,"",INDEX(K:K,SMALL(IF(K$6:K$207&lt;&gt;"",ROW(K$6:K$207)),ROWS(K$6:K188))))</f>
        <v/>
      </c>
    </row>
    <row r="189" spans="10:13" x14ac:dyDescent="0.25">
      <c r="J189" s="9" t="str">
        <f>IF(AND('Covered Services'!Q193&lt;&gt;1,'Covered Services'!E193="OutPt, OON-Office",'Covered Services'!B193&gt;0),'Covered Services'!B193,"")</f>
        <v/>
      </c>
      <c r="K189" s="76" t="str">
        <f>IF(J189="","",'Covered Services'!D193)</f>
        <v/>
      </c>
      <c r="L189" s="43" t="str">
        <f t="array" ref="L189">IF(COUNTIF($J$6:$J$207,"?*")&lt;ROW(J189)-5,"",INDEX(J:J,SMALL(IF(J$6:J$207&lt;&gt;"",ROW(J$6:J$207)),ROWS(J$6:J189))))</f>
        <v/>
      </c>
      <c r="M189" s="43" t="str">
        <f t="array" ref="M189">IF(COUNTIF($J$6:$J$207,"?*")&lt;ROW(K189)-5,"",INDEX(K:K,SMALL(IF(K$6:K$207&lt;&gt;"",ROW(K$6:K$207)),ROWS(K$6:K189))))</f>
        <v/>
      </c>
    </row>
    <row r="190" spans="10:13" x14ac:dyDescent="0.25">
      <c r="J190" s="9" t="str">
        <f>IF(AND('Covered Services'!Q194&lt;&gt;1,'Covered Services'!E194="OutPt, OON-Office",'Covered Services'!B194&gt;0),'Covered Services'!B194,"")</f>
        <v/>
      </c>
      <c r="K190" s="76" t="str">
        <f>IF(J190="","",'Covered Services'!D194)</f>
        <v/>
      </c>
      <c r="L190" s="43" t="str">
        <f t="array" ref="L190">IF(COUNTIF($J$6:$J$207,"?*")&lt;ROW(J190)-5,"",INDEX(J:J,SMALL(IF(J$6:J$207&lt;&gt;"",ROW(J$6:J$207)),ROWS(J$6:J190))))</f>
        <v/>
      </c>
      <c r="M190" s="43" t="str">
        <f t="array" ref="M190">IF(COUNTIF($J$6:$J$207,"?*")&lt;ROW(K190)-5,"",INDEX(K:K,SMALL(IF(K$6:K$207&lt;&gt;"",ROW(K$6:K$207)),ROWS(K$6:K190))))</f>
        <v/>
      </c>
    </row>
    <row r="191" spans="10:13" x14ac:dyDescent="0.25">
      <c r="J191" s="9" t="str">
        <f>IF(AND('Covered Services'!Q195&lt;&gt;1,'Covered Services'!E195="OutPt, OON-Office",'Covered Services'!B195&gt;0),'Covered Services'!B195,"")</f>
        <v/>
      </c>
      <c r="K191" s="76" t="str">
        <f>IF(J191="","",'Covered Services'!D195)</f>
        <v/>
      </c>
      <c r="L191" s="43" t="str">
        <f t="array" ref="L191">IF(COUNTIF($J$6:$J$207,"?*")&lt;ROW(J191)-5,"",INDEX(J:J,SMALL(IF(J$6:J$207&lt;&gt;"",ROW(J$6:J$207)),ROWS(J$6:J191))))</f>
        <v/>
      </c>
      <c r="M191" s="43" t="str">
        <f t="array" ref="M191">IF(COUNTIF($J$6:$J$207,"?*")&lt;ROW(K191)-5,"",INDEX(K:K,SMALL(IF(K$6:K$207&lt;&gt;"",ROW(K$6:K$207)),ROWS(K$6:K191))))</f>
        <v/>
      </c>
    </row>
    <row r="192" spans="10:13" x14ac:dyDescent="0.25">
      <c r="J192" s="9" t="str">
        <f>IF(AND('Covered Services'!Q196&lt;&gt;1,'Covered Services'!E196="OutPt, OON-Office",'Covered Services'!B196&gt;0),'Covered Services'!B196,"")</f>
        <v/>
      </c>
      <c r="K192" s="76" t="str">
        <f>IF(J192="","",'Covered Services'!D196)</f>
        <v/>
      </c>
      <c r="L192" s="43" t="str">
        <f t="array" ref="L192">IF(COUNTIF($J$6:$J$207,"?*")&lt;ROW(J192)-5,"",INDEX(J:J,SMALL(IF(J$6:J$207&lt;&gt;"",ROW(J$6:J$207)),ROWS(J$6:J192))))</f>
        <v/>
      </c>
      <c r="M192" s="43" t="str">
        <f t="array" ref="M192">IF(COUNTIF($J$6:$J$207,"?*")&lt;ROW(K192)-5,"",INDEX(K:K,SMALL(IF(K$6:K$207&lt;&gt;"",ROW(K$6:K$207)),ROWS(K$6:K192))))</f>
        <v/>
      </c>
    </row>
    <row r="193" spans="10:13" x14ac:dyDescent="0.25">
      <c r="J193" s="9" t="str">
        <f>IF(AND('Covered Services'!Q197&lt;&gt;1,'Covered Services'!E197="OutPt, OON-Office",'Covered Services'!B197&gt;0),'Covered Services'!B197,"")</f>
        <v/>
      </c>
      <c r="K193" s="76" t="str">
        <f>IF(J193="","",'Covered Services'!D197)</f>
        <v/>
      </c>
      <c r="L193" s="43" t="str">
        <f t="array" ref="L193">IF(COUNTIF($J$6:$J$207,"?*")&lt;ROW(J193)-5,"",INDEX(J:J,SMALL(IF(J$6:J$207&lt;&gt;"",ROW(J$6:J$207)),ROWS(J$6:J193))))</f>
        <v/>
      </c>
      <c r="M193" s="43" t="str">
        <f t="array" ref="M193">IF(COUNTIF($J$6:$J$207,"?*")&lt;ROW(K193)-5,"",INDEX(K:K,SMALL(IF(K$6:K$207&lt;&gt;"",ROW(K$6:K$207)),ROWS(K$6:K193))))</f>
        <v/>
      </c>
    </row>
    <row r="194" spans="10:13" x14ac:dyDescent="0.25">
      <c r="J194" s="9" t="str">
        <f>IF(AND('Covered Services'!Q198&lt;&gt;1,'Covered Services'!E198="OutPt, OON-Office",'Covered Services'!B198&gt;0),'Covered Services'!B198,"")</f>
        <v/>
      </c>
      <c r="K194" s="76" t="str">
        <f>IF(J194="","",'Covered Services'!D198)</f>
        <v/>
      </c>
      <c r="L194" s="43" t="str">
        <f t="array" ref="L194">IF(COUNTIF($J$6:$J$207,"?*")&lt;ROW(J194)-5,"",INDEX(J:J,SMALL(IF(J$6:J$207&lt;&gt;"",ROW(J$6:J$207)),ROWS(J$6:J194))))</f>
        <v/>
      </c>
      <c r="M194" s="43" t="str">
        <f t="array" ref="M194">IF(COUNTIF($J$6:$J$207,"?*")&lt;ROW(K194)-5,"",INDEX(K:K,SMALL(IF(K$6:K$207&lt;&gt;"",ROW(K$6:K$207)),ROWS(K$6:K194))))</f>
        <v/>
      </c>
    </row>
    <row r="195" spans="10:13" x14ac:dyDescent="0.25">
      <c r="J195" s="9" t="str">
        <f>IF(AND('Covered Services'!Q199&lt;&gt;1,'Covered Services'!E199="OutPt, OON-Office",'Covered Services'!B199&gt;0),'Covered Services'!B199,"")</f>
        <v/>
      </c>
      <c r="K195" s="76" t="str">
        <f>IF(J195="","",'Covered Services'!D199)</f>
        <v/>
      </c>
      <c r="L195" s="43" t="str">
        <f t="array" ref="L195">IF(COUNTIF($J$6:$J$207,"?*")&lt;ROW(J195)-5,"",INDEX(J:J,SMALL(IF(J$6:J$207&lt;&gt;"",ROW(J$6:J$207)),ROWS(J$6:J195))))</f>
        <v/>
      </c>
      <c r="M195" s="43" t="str">
        <f t="array" ref="M195">IF(COUNTIF($J$6:$J$207,"?*")&lt;ROW(K195)-5,"",INDEX(K:K,SMALL(IF(K$6:K$207&lt;&gt;"",ROW(K$6:K$207)),ROWS(K$6:K195))))</f>
        <v/>
      </c>
    </row>
    <row r="196" spans="10:13" x14ac:dyDescent="0.25">
      <c r="J196" s="9" t="str">
        <f>IF(AND('Covered Services'!Q200&lt;&gt;1,'Covered Services'!E200="OutPt, OON-Office",'Covered Services'!B200&gt;0),'Covered Services'!B200,"")</f>
        <v/>
      </c>
      <c r="K196" s="76" t="str">
        <f>IF(J196="","",'Covered Services'!D200)</f>
        <v/>
      </c>
      <c r="L196" s="43" t="str">
        <f t="array" ref="L196">IF(COUNTIF($J$6:$J$207,"?*")&lt;ROW(J196)-5,"",INDEX(J:J,SMALL(IF(J$6:J$207&lt;&gt;"",ROW(J$6:J$207)),ROWS(J$6:J196))))</f>
        <v/>
      </c>
      <c r="M196" s="43" t="str">
        <f t="array" ref="M196">IF(COUNTIF($J$6:$J$207,"?*")&lt;ROW(K196)-5,"",INDEX(K:K,SMALL(IF(K$6:K$207&lt;&gt;"",ROW(K$6:K$207)),ROWS(K$6:K196))))</f>
        <v/>
      </c>
    </row>
    <row r="197" spans="10:13" x14ac:dyDescent="0.25">
      <c r="J197" s="9" t="str">
        <f>IF(AND('Covered Services'!Q201&lt;&gt;1,'Covered Services'!E201="OutPt, OON-Office",'Covered Services'!B201&gt;0),'Covered Services'!B201,"")</f>
        <v/>
      </c>
      <c r="K197" s="76" t="str">
        <f>IF(J197="","",'Covered Services'!D201)</f>
        <v/>
      </c>
      <c r="L197" s="43" t="str">
        <f t="array" ref="L197">IF(COUNTIF($J$6:$J$207,"?*")&lt;ROW(J197)-5,"",INDEX(J:J,SMALL(IF(J$6:J$207&lt;&gt;"",ROW(J$6:J$207)),ROWS(J$6:J197))))</f>
        <v/>
      </c>
      <c r="M197" s="43" t="str">
        <f t="array" ref="M197">IF(COUNTIF($J$6:$J$207,"?*")&lt;ROW(K197)-5,"",INDEX(K:K,SMALL(IF(K$6:K$207&lt;&gt;"",ROW(K$6:K$207)),ROWS(K$6:K197))))</f>
        <v/>
      </c>
    </row>
    <row r="198" spans="10:13" x14ac:dyDescent="0.25">
      <c r="J198" s="9" t="str">
        <f>IF(AND('Covered Services'!Q202&lt;&gt;1,'Covered Services'!E202="OutPt, OON-Office",'Covered Services'!B202&gt;0),'Covered Services'!B202,"")</f>
        <v/>
      </c>
      <c r="K198" s="76" t="str">
        <f>IF(J198="","",'Covered Services'!D202)</f>
        <v/>
      </c>
      <c r="L198" s="43" t="str">
        <f t="array" ref="L198">IF(COUNTIF($J$6:$J$207,"?*")&lt;ROW(J198)-5,"",INDEX(J:J,SMALL(IF(J$6:J$207&lt;&gt;"",ROW(J$6:J$207)),ROWS(J$6:J198))))</f>
        <v/>
      </c>
      <c r="M198" s="43" t="str">
        <f t="array" ref="M198">IF(COUNTIF($J$6:$J$207,"?*")&lt;ROW(K198)-5,"",INDEX(K:K,SMALL(IF(K$6:K$207&lt;&gt;"",ROW(K$6:K$207)),ROWS(K$6:K198))))</f>
        <v/>
      </c>
    </row>
    <row r="199" spans="10:13" x14ac:dyDescent="0.25">
      <c r="J199" s="9" t="str">
        <f>IF(AND('Covered Services'!Q203&lt;&gt;1,'Covered Services'!E203="OutPt, OON-Office",'Covered Services'!B203&gt;0),'Covered Services'!B203,"")</f>
        <v/>
      </c>
      <c r="K199" s="76" t="str">
        <f>IF(J199="","",'Covered Services'!D203)</f>
        <v/>
      </c>
      <c r="L199" s="43" t="str">
        <f t="array" ref="L199">IF(COUNTIF($J$6:$J$207,"?*")&lt;ROW(J199)-5,"",INDEX(J:J,SMALL(IF(J$6:J$207&lt;&gt;"",ROW(J$6:J$207)),ROWS(J$6:J199))))</f>
        <v/>
      </c>
      <c r="M199" s="43" t="str">
        <f t="array" ref="M199">IF(COUNTIF($J$6:$J$207,"?*")&lt;ROW(K199)-5,"",INDEX(K:K,SMALL(IF(K$6:K$207&lt;&gt;"",ROW(K$6:K$207)),ROWS(K$6:K199))))</f>
        <v/>
      </c>
    </row>
    <row r="200" spans="10:13" x14ac:dyDescent="0.25">
      <c r="J200" s="9" t="str">
        <f>IF(AND('Covered Services'!Q204&lt;&gt;1,'Covered Services'!E204="OutPt, OON-Office",'Covered Services'!B204&gt;0),'Covered Services'!B204,"")</f>
        <v/>
      </c>
      <c r="K200" s="76" t="str">
        <f>IF(J200="","",'Covered Services'!D204)</f>
        <v/>
      </c>
      <c r="L200" s="43" t="str">
        <f t="array" ref="L200">IF(COUNTIF($J$6:$J$207,"?*")&lt;ROW(J200)-5,"",INDEX(J:J,SMALL(IF(J$6:J$207&lt;&gt;"",ROW(J$6:J$207)),ROWS(J$6:J200))))</f>
        <v/>
      </c>
      <c r="M200" s="43" t="str">
        <f t="array" ref="M200">IF(COUNTIF($J$6:$J$207,"?*")&lt;ROW(K200)-5,"",INDEX(K:K,SMALL(IF(K$6:K$207&lt;&gt;"",ROW(K$6:K$207)),ROWS(K$6:K200))))</f>
        <v/>
      </c>
    </row>
    <row r="201" spans="10:13" x14ac:dyDescent="0.25">
      <c r="J201" s="9" t="str">
        <f>IF(AND('Covered Services'!Q205&lt;&gt;1,'Covered Services'!E205="OutPt, OON-Office",'Covered Services'!B205&gt;0),'Covered Services'!B205,"")</f>
        <v/>
      </c>
      <c r="K201" s="76" t="str">
        <f>IF(J201="","",'Covered Services'!D205)</f>
        <v/>
      </c>
      <c r="L201" s="43" t="str">
        <f t="array" ref="L201">IF(COUNTIF($J$6:$J$207,"?*")&lt;ROW(J201)-5,"",INDEX(J:J,SMALL(IF(J$6:J$207&lt;&gt;"",ROW(J$6:J$207)),ROWS(J$6:J201))))</f>
        <v/>
      </c>
      <c r="M201" s="43" t="str">
        <f t="array" ref="M201">IF(COUNTIF($J$6:$J$207,"?*")&lt;ROW(K201)-5,"",INDEX(K:K,SMALL(IF(K$6:K$207&lt;&gt;"",ROW(K$6:K$207)),ROWS(K$6:K201))))</f>
        <v/>
      </c>
    </row>
    <row r="202" spans="10:13" x14ac:dyDescent="0.25">
      <c r="J202" s="9" t="str">
        <f>IF(AND('Covered Services'!Q206&lt;&gt;1,'Covered Services'!E206="OutPt, OON-Office",'Covered Services'!B206&gt;0),'Covered Services'!B206,"")</f>
        <v/>
      </c>
      <c r="K202" s="76" t="str">
        <f>IF(J202="","",'Covered Services'!D206)</f>
        <v/>
      </c>
      <c r="L202" s="43" t="str">
        <f t="array" ref="L202">IF(COUNTIF($J$6:$J$207,"?*")&lt;ROW(J202)-5,"",INDEX(J:J,SMALL(IF(J$6:J$207&lt;&gt;"",ROW(J$6:J$207)),ROWS(J$6:J202))))</f>
        <v/>
      </c>
      <c r="M202" s="43" t="str">
        <f t="array" ref="M202">IF(COUNTIF($J$6:$J$207,"?*")&lt;ROW(K202)-5,"",INDEX(K:K,SMALL(IF(K$6:K$207&lt;&gt;"",ROW(K$6:K$207)),ROWS(K$6:K202))))</f>
        <v/>
      </c>
    </row>
    <row r="203" spans="10:13" x14ac:dyDescent="0.25">
      <c r="J203" s="9" t="str">
        <f>IF(AND('Covered Services'!Q207&lt;&gt;1,'Covered Services'!E207="OutPt, OON-Office",'Covered Services'!B207&gt;0),'Covered Services'!B207,"")</f>
        <v/>
      </c>
      <c r="K203" s="76" t="str">
        <f>IF(J203="","",'Covered Services'!D207)</f>
        <v/>
      </c>
      <c r="L203" s="43" t="str">
        <f t="array" ref="L203">IF(COUNTIF($J$6:$J$207,"?*")&lt;ROW(J203)-5,"",INDEX(J:J,SMALL(IF(J$6:J$207&lt;&gt;"",ROW(J$6:J$207)),ROWS(J$6:J203))))</f>
        <v/>
      </c>
      <c r="M203" s="43" t="str">
        <f t="array" ref="M203">IF(COUNTIF($J$6:$J$207,"?*")&lt;ROW(K203)-5,"",INDEX(K:K,SMALL(IF(K$6:K$207&lt;&gt;"",ROW(K$6:K$207)),ROWS(K$6:K203))))</f>
        <v/>
      </c>
    </row>
    <row r="204" spans="10:13" x14ac:dyDescent="0.25">
      <c r="J204" s="9" t="str">
        <f>IF(AND('Covered Services'!Q208&lt;&gt;1,'Covered Services'!E208="OutPt, OON-Office",'Covered Services'!B208&gt;0),'Covered Services'!B208,"")</f>
        <v/>
      </c>
      <c r="K204" s="76" t="str">
        <f>IF(J204="","",'Covered Services'!D208)</f>
        <v/>
      </c>
      <c r="L204" s="43" t="str">
        <f t="array" ref="L204">IF(COUNTIF($J$6:$J$207,"?*")&lt;ROW(J204)-5,"",INDEX(J:J,SMALL(IF(J$6:J$207&lt;&gt;"",ROW(J$6:J$207)),ROWS(J$6:J204))))</f>
        <v/>
      </c>
      <c r="M204" s="43" t="str">
        <f t="array" ref="M204">IF(COUNTIF($J$6:$J$207,"?*")&lt;ROW(K204)-5,"",INDEX(K:K,SMALL(IF(K$6:K$207&lt;&gt;"",ROW(K$6:K$207)),ROWS(K$6:K204))))</f>
        <v/>
      </c>
    </row>
    <row r="205" spans="10:13" x14ac:dyDescent="0.25">
      <c r="J205" s="9" t="str">
        <f>IF(AND('Covered Services'!Q209&lt;&gt;1,'Covered Services'!E209="OutPt, OON-Office",'Covered Services'!B209&gt;0),'Covered Services'!B209,"")</f>
        <v/>
      </c>
      <c r="K205" s="76" t="str">
        <f>IF(J205="","",'Covered Services'!D209)</f>
        <v/>
      </c>
      <c r="L205" s="43" t="str">
        <f t="array" ref="L205">IF(COUNTIF($J$6:$J$207,"?*")&lt;ROW(J205)-5,"",INDEX(J:J,SMALL(IF(J$6:J$207&lt;&gt;"",ROW(J$6:J$207)),ROWS(J$6:J205))))</f>
        <v/>
      </c>
      <c r="M205" s="43" t="str">
        <f t="array" ref="M205">IF(COUNTIF($J$6:$J$207,"?*")&lt;ROW(K205)-5,"",INDEX(K:K,SMALL(IF(K$6:K$207&lt;&gt;"",ROW(K$6:K$207)),ROWS(K$6:K205))))</f>
        <v/>
      </c>
    </row>
    <row r="206" spans="10:13" x14ac:dyDescent="0.25">
      <c r="J206" s="9" t="str">
        <f>IF(AND('Covered Services'!Q210&lt;&gt;1,'Covered Services'!E210="OutPt, OON-Office",'Covered Services'!B210&gt;0),'Covered Services'!B210,"")</f>
        <v/>
      </c>
      <c r="K206" s="76" t="str">
        <f>IF(J206="","",'Covered Services'!D210)</f>
        <v/>
      </c>
      <c r="L206" s="43" t="str">
        <f t="array" ref="L206">IF(COUNTIF($J$6:$J$207,"?*")&lt;ROW(J206)-5,"",INDEX(J:J,SMALL(IF(J$6:J$207&lt;&gt;"",ROW(J$6:J$207)),ROWS(J$6:J206))))</f>
        <v/>
      </c>
      <c r="M206" s="43" t="str">
        <f t="array" ref="M206">IF(COUNTIF($J$6:$J$207,"?*")&lt;ROW(K206)-5,"",INDEX(K:K,SMALL(IF(K$6:K$207&lt;&gt;"",ROW(K$6:K$207)),ROWS(K$6:K206))))</f>
        <v/>
      </c>
    </row>
    <row r="207" spans="10:13" x14ac:dyDescent="0.25">
      <c r="J207" s="9" t="str">
        <f>IF(AND('Covered Services'!Q211&lt;&gt;1,'Covered Services'!E211="OutPt, OON-Office",'Covered Services'!B211&gt;0),'Covered Services'!B211,"")</f>
        <v/>
      </c>
      <c r="K207" s="76" t="str">
        <f>IF(J207="","",'Covered Services'!D211)</f>
        <v/>
      </c>
      <c r="L207" s="43" t="str">
        <f t="array" ref="L207">IF(COUNTIF($J$6:$J$207,"?*")&lt;ROW(J207)-5,"",INDEX(J:J,SMALL(IF(J$6:J$207&lt;&gt;"",ROW(J$6:J$207)),ROWS(J$6:J207))))</f>
        <v/>
      </c>
      <c r="M207" s="43" t="str">
        <f t="array" ref="M207">IF(COUNTIF($J$6:$J$207,"?*")&lt;ROW(K207)-5,"",INDEX(K:K,SMALL(IF(K$6:K$207&lt;&gt;"",ROW(K$6:K$207)),ROWS(K$6:K207))))</f>
        <v/>
      </c>
    </row>
    <row r="208" spans="10:13" x14ac:dyDescent="0.25">
      <c r="L208" s="43"/>
    </row>
    <row r="209" spans="12:12" x14ac:dyDescent="0.25">
      <c r="L209" s="43"/>
    </row>
    <row r="210" spans="12:12" x14ac:dyDescent="0.25">
      <c r="L210" s="43"/>
    </row>
    <row r="211" spans="12:12" x14ac:dyDescent="0.25">
      <c r="L211" s="43"/>
    </row>
    <row r="212" spans="12:12" x14ac:dyDescent="0.25">
      <c r="L212" s="43"/>
    </row>
    <row r="213" spans="12:12" x14ac:dyDescent="0.25">
      <c r="L213" s="43"/>
    </row>
    <row r="214" spans="12:12" x14ac:dyDescent="0.25">
      <c r="L214" s="43"/>
    </row>
    <row r="215" spans="12:12" x14ac:dyDescent="0.25">
      <c r="L215" s="43"/>
    </row>
    <row r="216" spans="12:12" x14ac:dyDescent="0.25">
      <c r="L216" s="43"/>
    </row>
  </sheetData>
  <sheetProtection sheet="1" formatRows="0"/>
  <mergeCells count="2">
    <mergeCell ref="B1:H1"/>
    <mergeCell ref="B68:F68"/>
  </mergeCells>
  <conditionalFormatting sqref="B70:B75">
    <cfRule type="cellIs" dxfId="83" priority="29" operator="notBetween">
      <formula>0</formula>
      <formula>2000</formula>
    </cfRule>
  </conditionalFormatting>
  <conditionalFormatting sqref="B75">
    <cfRule type="containsErrors" dxfId="82" priority="28">
      <formula>ISERROR(B75)</formula>
    </cfRule>
  </conditionalFormatting>
  <conditionalFormatting sqref="B70:B74">
    <cfRule type="containsErrors" dxfId="81" priority="27">
      <formula>ISERROR(B70)</formula>
    </cfRule>
  </conditionalFormatting>
  <conditionalFormatting sqref="F70:F75">
    <cfRule type="containsText" dxfId="80" priority="26" operator="containsText" text="Predominant Level Met">
      <formula>NOT(ISERROR(SEARCH("Predominant Level Met",F70)))</formula>
    </cfRule>
  </conditionalFormatting>
  <conditionalFormatting sqref="G69">
    <cfRule type="containsText" dxfId="79" priority="24" operator="containsText" text="No such cost sharing shall be applied">
      <formula>NOT(ISERROR(SEARCH("No such cost sharing shall be applied",G69)))</formula>
    </cfRule>
    <cfRule type="cellIs" dxfId="78" priority="25" operator="notEqual">
      <formula>"No such cost sharing shall be applied"</formula>
    </cfRule>
  </conditionalFormatting>
  <conditionalFormatting sqref="B79:B84">
    <cfRule type="cellIs" dxfId="77" priority="22" operator="notBetween">
      <formula>0</formula>
      <formula>2000</formula>
    </cfRule>
  </conditionalFormatting>
  <conditionalFormatting sqref="B79:B84">
    <cfRule type="containsErrors" dxfId="76" priority="21">
      <formula>ISERROR(B79)</formula>
    </cfRule>
  </conditionalFormatting>
  <conditionalFormatting sqref="F80:F84">
    <cfRule type="containsText" dxfId="75" priority="20" operator="containsText" text="Predominant Level Met">
      <formula>NOT(ISERROR(SEARCH("Predominant Level Met",F80)))</formula>
    </cfRule>
  </conditionalFormatting>
  <conditionalFormatting sqref="G78">
    <cfRule type="containsText" dxfId="74" priority="18" operator="containsText" text="No such cost sharing shall be applied">
      <formula>NOT(ISERROR(SEARCH("No such cost sharing shall be applied",G78)))</formula>
    </cfRule>
    <cfRule type="cellIs" dxfId="73" priority="19" operator="notEqual">
      <formula>"No such cost sharing shall be applied"</formula>
    </cfRule>
  </conditionalFormatting>
  <conditionalFormatting sqref="B88">
    <cfRule type="cellIs" dxfId="72" priority="17" operator="notBetween">
      <formula>0</formula>
      <formula>2000</formula>
    </cfRule>
  </conditionalFormatting>
  <conditionalFormatting sqref="B88">
    <cfRule type="containsErrors" dxfId="71" priority="16">
      <formula>ISERROR(B88)</formula>
    </cfRule>
  </conditionalFormatting>
  <conditionalFormatting sqref="B89:B93">
    <cfRule type="cellIs" dxfId="70" priority="15" operator="notBetween">
      <formula>0</formula>
      <formula>2000</formula>
    </cfRule>
  </conditionalFormatting>
  <conditionalFormatting sqref="B89:B93">
    <cfRule type="containsErrors" dxfId="69" priority="14">
      <formula>ISERROR(B89)</formula>
    </cfRule>
  </conditionalFormatting>
  <conditionalFormatting sqref="F89:F93">
    <cfRule type="containsText" dxfId="68" priority="13" operator="containsText" text="Predominant Level Met">
      <formula>NOT(ISERROR(SEARCH("Predominant Level Met",F89)))</formula>
    </cfRule>
  </conditionalFormatting>
  <conditionalFormatting sqref="G87">
    <cfRule type="containsText" dxfId="67" priority="12" operator="containsText" text="No such limits shall be applied">
      <formula>NOT(ISERROR(SEARCH("No such limits shall be applied",G87)))</formula>
    </cfRule>
  </conditionalFormatting>
  <conditionalFormatting sqref="F79">
    <cfRule type="containsText" dxfId="66" priority="11" operator="containsText" text="Predominant Level Met">
      <formula>NOT(ISERROR(SEARCH("Predominant Level Met",F79)))</formula>
    </cfRule>
  </conditionalFormatting>
  <conditionalFormatting sqref="F88">
    <cfRule type="containsText" dxfId="65" priority="10" operator="containsText" text="Predominant Level Met">
      <formula>NOT(ISERROR(SEARCH("Predominant Level Met",F88)))</formula>
    </cfRule>
  </conditionalFormatting>
  <conditionalFormatting sqref="B97:B102">
    <cfRule type="cellIs" dxfId="64" priority="9" operator="notBetween">
      <formula>0</formula>
      <formula>2000</formula>
    </cfRule>
  </conditionalFormatting>
  <conditionalFormatting sqref="B97:B102">
    <cfRule type="containsErrors" dxfId="63" priority="8">
      <formula>ISERROR(B97)</formula>
    </cfRule>
  </conditionalFormatting>
  <conditionalFormatting sqref="F98:F102">
    <cfRule type="containsText" dxfId="62" priority="7" operator="containsText" text="Predominant Level Met">
      <formula>NOT(ISERROR(SEARCH("Predominant Level Met",F98)))</formula>
    </cfRule>
  </conditionalFormatting>
  <conditionalFormatting sqref="F97">
    <cfRule type="containsText" dxfId="61" priority="6" operator="containsText" text="Predominant Level Met">
      <formula>NOT(ISERROR(SEARCH("Predominant Level Met",F97)))</formula>
    </cfRule>
  </conditionalFormatting>
  <conditionalFormatting sqref="G96">
    <cfRule type="containsText" dxfId="60" priority="5" operator="containsText" text="No such limits shall be applied">
      <formula>NOT(ISERROR(SEARCH("No such limits shall be applied",G96)))</formula>
    </cfRule>
  </conditionalFormatting>
  <conditionalFormatting sqref="D67:H67">
    <cfRule type="containsText" dxfId="59" priority="4" operator="containsText" text="Threshold Not Met">
      <formula>NOT(ISERROR(SEARCH("Threshold Not Met",D67)))</formula>
    </cfRule>
  </conditionalFormatting>
  <conditionalFormatting sqref="D67:H67">
    <cfRule type="cellIs" dxfId="58" priority="3" operator="equal">
      <formula>"Threshold Met"</formula>
    </cfRule>
  </conditionalFormatting>
  <conditionalFormatting sqref="E67:H67">
    <cfRule type="cellIs" dxfId="57" priority="2" operator="equal">
      <formula>"Threshold Met"</formula>
    </cfRule>
  </conditionalFormatting>
  <conditionalFormatting sqref="D67:H67">
    <cfRule type="cellIs" dxfId="56" priority="1" operator="equal">
      <formula>"Threshold Met"</formula>
    </cfRule>
  </conditionalFormatting>
  <dataValidations count="1">
    <dataValidation type="list" allowBlank="1" showInputMessage="1" showErrorMessage="1" sqref="F6:F62" xr:uid="{00000000-0002-0000-0800-000000000000}">
      <formula1>"Y, N"</formula1>
    </dataValidation>
  </dataValidations>
  <pageMargins left="0.7" right="0.7" top="0.75" bottom="0.75" header="0.3" footer="0.3"/>
  <pageSetup paperSize="5" scale="22" fitToWidth="0" orientation="landscape" r:id="rId1"/>
  <headerFooter>
    <oddFooter>&amp;C&amp;1#&amp;"Calibri"&amp;10&amp;K000000Confidential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4</vt:i4>
      </vt:variant>
    </vt:vector>
  </HeadingPairs>
  <TitlesOfParts>
    <vt:vector size="14" baseType="lpstr">
      <vt:lpstr>Covered Services</vt:lpstr>
      <vt:lpstr>INPATIENT, IN-NETWORK</vt:lpstr>
      <vt:lpstr>INPATIENT, OUT-OF-NETWORK</vt:lpstr>
      <vt:lpstr>OUTPATIENT, OUT-OF-NETWORK</vt:lpstr>
      <vt:lpstr>OUTPATIENT, IN-NETWORK</vt:lpstr>
      <vt:lpstr>OPTION-OUTPATIENT, IN, OFFICE</vt:lpstr>
      <vt:lpstr>OPTION-OUTPT, IN, ALL OTHER</vt:lpstr>
      <vt:lpstr>OPTION-OUTPATIENT, OON, OFFICE</vt:lpstr>
      <vt:lpstr>OPTION-OUTPT, OON, ALL OTHER</vt:lpstr>
      <vt:lpstr>EMERGENCY</vt:lpstr>
      <vt:lpstr>'Covered Services'!No</vt:lpstr>
      <vt:lpstr>Number_of_Tiers</vt:lpstr>
      <vt:lpstr>Select__If_Applicable</vt:lpstr>
      <vt:lpstr>'Covered Services'!Yes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dpwuser</dc:creator>
  <cp:lastModifiedBy>Brant Lyons</cp:lastModifiedBy>
  <cp:lastPrinted>2018-08-07T13:46:53Z</cp:lastPrinted>
  <dcterms:created xsi:type="dcterms:W3CDTF">2018-07-05T19:40:53Z</dcterms:created>
  <dcterms:modified xsi:type="dcterms:W3CDTF">2020-02-07T15:03:42Z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cbfde1-7928-4a1c-94cb-201c594fc53a_Enabled">
    <vt:lpwstr>True</vt:lpwstr>
  </property>
  <property fmtid="{D5CDD505-2E9C-101B-9397-08002B2CF9AE}" pid="3" name="MSIP_Label_54cbfde1-7928-4a1c-94cb-201c594fc53a_SiteId">
    <vt:lpwstr>1791a7f1-2629-474f-8283-d4da7899c3be</vt:lpwstr>
  </property>
  <property fmtid="{D5CDD505-2E9C-101B-9397-08002B2CF9AE}" pid="4" name="MSIP_Label_54cbfde1-7928-4a1c-94cb-201c594fc53a_Owner">
    <vt:lpwstr>BLYONS@scc.virginia.gov</vt:lpwstr>
  </property>
  <property fmtid="{D5CDD505-2E9C-101B-9397-08002B2CF9AE}" pid="5" name="MSIP_Label_54cbfde1-7928-4a1c-94cb-201c594fc53a_SetDate">
    <vt:lpwstr>2020-02-07T15:03:38.5646844Z</vt:lpwstr>
  </property>
  <property fmtid="{D5CDD505-2E9C-101B-9397-08002B2CF9AE}" pid="6" name="MSIP_Label_54cbfde1-7928-4a1c-94cb-201c594fc53a_Name">
    <vt:lpwstr>Confidential</vt:lpwstr>
  </property>
  <property fmtid="{D5CDD505-2E9C-101B-9397-08002B2CF9AE}" pid="7" name="MSIP_Label_54cbfde1-7928-4a1c-94cb-201c594fc53a_Application">
    <vt:lpwstr>Microsoft Azure Information Protection</vt:lpwstr>
  </property>
  <property fmtid="{D5CDD505-2E9C-101B-9397-08002B2CF9AE}" pid="8" name="MSIP_Label_54cbfde1-7928-4a1c-94cb-201c594fc53a_ActionId">
    <vt:lpwstr>8dcf7062-258d-4954-b031-b00a42487c30</vt:lpwstr>
  </property>
  <property fmtid="{D5CDD505-2E9C-101B-9397-08002B2CF9AE}" pid="9" name="MSIP_Label_54cbfde1-7928-4a1c-94cb-201c594fc53a_Extended_MSFT_Method">
    <vt:lpwstr>Automatic</vt:lpwstr>
  </property>
  <property fmtid="{D5CDD505-2E9C-101B-9397-08002B2CF9AE}" pid="10" name="MSIP_Label_8e953dd5-1b53-4742-b186-f2a38279ffcd_Enabled">
    <vt:lpwstr>True</vt:lpwstr>
  </property>
  <property fmtid="{D5CDD505-2E9C-101B-9397-08002B2CF9AE}" pid="11" name="MSIP_Label_8e953dd5-1b53-4742-b186-f2a38279ffcd_SiteId">
    <vt:lpwstr>1791a7f1-2629-474f-8283-d4da7899c3be</vt:lpwstr>
  </property>
  <property fmtid="{D5CDD505-2E9C-101B-9397-08002B2CF9AE}" pid="12" name="MSIP_Label_8e953dd5-1b53-4742-b186-f2a38279ffcd_Owner">
    <vt:lpwstr>BLYONS@scc.virginia.gov</vt:lpwstr>
  </property>
  <property fmtid="{D5CDD505-2E9C-101B-9397-08002B2CF9AE}" pid="13" name="MSIP_Label_8e953dd5-1b53-4742-b186-f2a38279ffcd_SetDate">
    <vt:lpwstr>2020-02-07T15:03:38.5646844Z</vt:lpwstr>
  </property>
  <property fmtid="{D5CDD505-2E9C-101B-9397-08002B2CF9AE}" pid="14" name="MSIP_Label_8e953dd5-1b53-4742-b186-f2a38279ffcd_Name">
    <vt:lpwstr>Anyone</vt:lpwstr>
  </property>
  <property fmtid="{D5CDD505-2E9C-101B-9397-08002B2CF9AE}" pid="15" name="MSIP_Label_8e953dd5-1b53-4742-b186-f2a38279ffcd_Application">
    <vt:lpwstr>Microsoft Azure Information Protection</vt:lpwstr>
  </property>
  <property fmtid="{D5CDD505-2E9C-101B-9397-08002B2CF9AE}" pid="16" name="MSIP_Label_8e953dd5-1b53-4742-b186-f2a38279ffcd_ActionId">
    <vt:lpwstr>8dcf7062-258d-4954-b031-b00a42487c30</vt:lpwstr>
  </property>
  <property fmtid="{D5CDD505-2E9C-101B-9397-08002B2CF9AE}" pid="17" name="MSIP_Label_8e953dd5-1b53-4742-b186-f2a38279ffcd_Parent">
    <vt:lpwstr>54cbfde1-7928-4a1c-94cb-201c594fc53a</vt:lpwstr>
  </property>
  <property fmtid="{D5CDD505-2E9C-101B-9397-08002B2CF9AE}" pid="18" name="MSIP_Label_8e953dd5-1b53-4742-b186-f2a38279ffcd_Extended_MSFT_Method">
    <vt:lpwstr>Automatic</vt:lpwstr>
  </property>
  <property fmtid="{D5CDD505-2E9C-101B-9397-08002B2CF9AE}" pid="19" name="Sensitivity">
    <vt:lpwstr>Confidential Anyone</vt:lpwstr>
  </property>
</Properties>
</file>